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600" yWindow="-15" windowWidth="12645" windowHeight="12345"/>
  </bookViews>
  <sheets>
    <sheet name="Instructions" sheetId="9" r:id="rId1"/>
    <sheet name="City Inputs" sheetId="7" r:id="rId2"/>
    <sheet name="County Inputs" sheetId="8" r:id="rId3"/>
    <sheet name="Final" sheetId="6" r:id="rId4"/>
  </sheets>
  <calcPr calcId="125725" calcOnSave="0"/>
</workbook>
</file>

<file path=xl/calcChain.xml><?xml version="1.0" encoding="utf-8"?>
<calcChain xmlns="http://schemas.openxmlformats.org/spreadsheetml/2006/main">
  <c r="B144" i="6"/>
  <c r="B128"/>
  <c r="B112"/>
  <c r="B96"/>
  <c r="B80"/>
  <c r="B64"/>
  <c r="B48"/>
  <c r="B32"/>
  <c r="B16"/>
  <c r="B59" i="7"/>
  <c r="B40"/>
  <c r="B21"/>
  <c r="E18" i="8" l="1"/>
  <c r="E17"/>
  <c r="E16"/>
  <c r="E15"/>
  <c r="E14"/>
  <c r="E13"/>
  <c r="E12"/>
  <c r="E11"/>
  <c r="E10"/>
  <c r="E9"/>
  <c r="D18" l="1"/>
  <c r="D17"/>
  <c r="D16"/>
  <c r="D15"/>
  <c r="D14"/>
  <c r="D13"/>
  <c r="D12"/>
  <c r="D11"/>
  <c r="D10"/>
  <c r="D9"/>
  <c r="E178" i="7" l="1"/>
  <c r="E159"/>
  <c r="E140"/>
  <c r="E121"/>
  <c r="E102"/>
  <c r="E83"/>
  <c r="E64"/>
  <c r="A153"/>
  <c r="A172"/>
  <c r="A134"/>
  <c r="A115"/>
  <c r="A96"/>
  <c r="A58"/>
  <c r="A77"/>
  <c r="A39"/>
  <c r="A191"/>
  <c r="A152"/>
  <c r="A133"/>
  <c r="A114"/>
  <c r="A95"/>
  <c r="A76"/>
  <c r="A57"/>
  <c r="A38"/>
  <c r="A190"/>
  <c r="A171"/>
  <c r="A132"/>
  <c r="A113"/>
  <c r="A94"/>
  <c r="A75"/>
  <c r="A56"/>
  <c r="A37"/>
  <c r="A189"/>
  <c r="A170"/>
  <c r="A151"/>
  <c r="A112"/>
  <c r="A93"/>
  <c r="A74"/>
  <c r="A55"/>
  <c r="A36"/>
  <c r="A188"/>
  <c r="A169"/>
  <c r="A150"/>
  <c r="A131"/>
  <c r="A92"/>
  <c r="A73"/>
  <c r="A54"/>
  <c r="A35"/>
  <c r="A187"/>
  <c r="A149"/>
  <c r="A168"/>
  <c r="A130"/>
  <c r="A111"/>
  <c r="A53"/>
  <c r="A72"/>
  <c r="A34"/>
  <c r="A186"/>
  <c r="A167"/>
  <c r="A148"/>
  <c r="A110"/>
  <c r="A129"/>
  <c r="A91"/>
  <c r="A52"/>
  <c r="A33"/>
  <c r="A183"/>
  <c r="A164"/>
  <c r="A145"/>
  <c r="A126"/>
  <c r="A107"/>
  <c r="A88"/>
  <c r="A69"/>
  <c r="A50"/>
  <c r="A31"/>
  <c r="A185"/>
  <c r="A166"/>
  <c r="A147"/>
  <c r="A128"/>
  <c r="A109"/>
  <c r="A90"/>
  <c r="A71"/>
  <c r="A32"/>
  <c r="A184"/>
  <c r="A165"/>
  <c r="A146"/>
  <c r="A127"/>
  <c r="A108"/>
  <c r="A89"/>
  <c r="A70"/>
  <c r="A51"/>
  <c r="A20"/>
  <c r="A19"/>
  <c r="A18"/>
  <c r="A17"/>
  <c r="A16"/>
  <c r="A15"/>
  <c r="A14"/>
  <c r="A13"/>
  <c r="A12"/>
  <c r="B131" i="6"/>
  <c r="B115"/>
  <c r="B99"/>
  <c r="B67"/>
  <c r="B51"/>
  <c r="A18" i="8"/>
  <c r="A17"/>
  <c r="A16"/>
  <c r="A15"/>
  <c r="A14"/>
  <c r="A13"/>
  <c r="A12"/>
  <c r="A11"/>
  <c r="A10"/>
  <c r="A9"/>
  <c r="F177" i="7"/>
  <c r="F158"/>
  <c r="F139"/>
  <c r="F120"/>
  <c r="F101"/>
  <c r="F82"/>
  <c r="F63"/>
  <c r="F44"/>
  <c r="F25"/>
  <c r="F6"/>
  <c r="B136" i="6"/>
  <c r="B142" s="1"/>
  <c r="B120"/>
  <c r="B126" s="1"/>
  <c r="B104"/>
  <c r="B110" s="1"/>
  <c r="B88"/>
  <c r="B94" s="1"/>
  <c r="B72"/>
  <c r="B78" s="1"/>
  <c r="B56"/>
  <c r="B62" s="1"/>
  <c r="B40"/>
  <c r="B46" s="1"/>
  <c r="B24"/>
  <c r="B30" s="1"/>
  <c r="B8"/>
  <c r="B14" s="1"/>
  <c r="F23"/>
  <c r="F20"/>
  <c r="G20" l="1"/>
  <c r="F22"/>
  <c r="G22" s="1"/>
  <c r="H5" i="8"/>
  <c r="G177" i="7"/>
  <c r="I175"/>
  <c r="G158"/>
  <c r="I156"/>
  <c r="G139"/>
  <c r="I137"/>
  <c r="G120"/>
  <c r="I118"/>
  <c r="G101"/>
  <c r="I99"/>
  <c r="G82"/>
  <c r="I80"/>
  <c r="G63"/>
  <c r="I61"/>
  <c r="G44"/>
  <c r="I42"/>
  <c r="G25"/>
  <c r="I23"/>
  <c r="G6"/>
  <c r="I4"/>
  <c r="K9" i="8"/>
  <c r="I5"/>
  <c r="C18"/>
  <c r="C17"/>
  <c r="B139" i="6" s="1"/>
  <c r="C139" s="1"/>
  <c r="C16" i="8"/>
  <c r="B123" i="6" s="1"/>
  <c r="C123" s="1"/>
  <c r="C15" i="8"/>
  <c r="B107" i="6" s="1"/>
  <c r="C107" s="1"/>
  <c r="C14" i="8"/>
  <c r="B91" i="6" s="1"/>
  <c r="C91" s="1"/>
  <c r="C13" i="8"/>
  <c r="B75" i="6" s="1"/>
  <c r="C75" s="1"/>
  <c r="C12" i="8"/>
  <c r="B59" i="6" s="1"/>
  <c r="C59" s="1"/>
  <c r="C11" i="8"/>
  <c r="B43" i="6" s="1"/>
  <c r="C10" i="8"/>
  <c r="B27" i="6" s="1"/>
  <c r="C9" i="8"/>
  <c r="B11" i="6" s="1"/>
  <c r="C19" i="8" l="1"/>
  <c r="B192" i="7"/>
  <c r="E179" s="1"/>
  <c r="B173"/>
  <c r="E160" s="1"/>
  <c r="B154"/>
  <c r="E141" s="1"/>
  <c r="B135"/>
  <c r="E122" s="1"/>
  <c r="B116"/>
  <c r="E103" s="1"/>
  <c r="B97"/>
  <c r="E84" s="1"/>
  <c r="B78"/>
  <c r="E65" s="1"/>
  <c r="E46"/>
  <c r="E8"/>
  <c r="B19" i="8"/>
  <c r="F18" i="6"/>
  <c r="K5" i="8" l="1"/>
  <c r="F6"/>
  <c r="K4" s="1"/>
  <c r="I45" i="7"/>
  <c r="I83"/>
  <c r="I121"/>
  <c r="I159"/>
  <c r="I64"/>
  <c r="I102"/>
  <c r="I140"/>
  <c r="I178"/>
  <c r="I7"/>
  <c r="K11" i="8"/>
  <c r="F5" i="6" s="1"/>
  <c r="E27" i="7"/>
  <c r="F5" i="8"/>
  <c r="K19" s="1"/>
  <c r="B133" i="6"/>
  <c r="C133" s="1"/>
  <c r="B117"/>
  <c r="C117" s="1"/>
  <c r="B101"/>
  <c r="C101" s="1"/>
  <c r="B85"/>
  <c r="C85" s="1"/>
  <c r="B69"/>
  <c r="C69" s="1"/>
  <c r="B53"/>
  <c r="C53" s="1"/>
  <c r="A135"/>
  <c r="A119"/>
  <c r="A103"/>
  <c r="B83"/>
  <c r="A87" s="1"/>
  <c r="A71"/>
  <c r="A55"/>
  <c r="E177" i="7"/>
  <c r="E176"/>
  <c r="I177" s="1"/>
  <c r="E158"/>
  <c r="E157"/>
  <c r="I158" s="1"/>
  <c r="E139"/>
  <c r="E138"/>
  <c r="I139" s="1"/>
  <c r="E120"/>
  <c r="E119"/>
  <c r="I120" s="1"/>
  <c r="E101"/>
  <c r="E100"/>
  <c r="I101" s="1"/>
  <c r="E82"/>
  <c r="E81"/>
  <c r="I82" s="1"/>
  <c r="E63"/>
  <c r="E62"/>
  <c r="I63" s="1"/>
  <c r="F3" i="6"/>
  <c r="B35"/>
  <c r="B19"/>
  <c r="B3"/>
  <c r="F12" i="8" l="1"/>
  <c r="I62" i="7"/>
  <c r="I65" s="1"/>
  <c r="B71" i="6"/>
  <c r="C71" s="1"/>
  <c r="I81" i="7"/>
  <c r="I84" s="1"/>
  <c r="B87" i="6"/>
  <c r="C87" s="1"/>
  <c r="I100" i="7"/>
  <c r="I103" s="1"/>
  <c r="B103" i="6"/>
  <c r="C103" s="1"/>
  <c r="I119" i="7"/>
  <c r="I122" s="1"/>
  <c r="B119" i="6"/>
  <c r="C119" s="1"/>
  <c r="I138" i="7"/>
  <c r="I141" s="1"/>
  <c r="B135" i="6"/>
  <c r="C135" s="1"/>
  <c r="I157" i="7"/>
  <c r="I160" s="1"/>
  <c r="I176"/>
  <c r="I179" s="1"/>
  <c r="I17" i="8"/>
  <c r="F8" i="6"/>
  <c r="G23" s="1"/>
  <c r="F14"/>
  <c r="I26" i="7"/>
  <c r="D19" i="8"/>
  <c r="K17" s="1"/>
  <c r="F13"/>
  <c r="F15"/>
  <c r="F17"/>
  <c r="B55" i="6"/>
  <c r="C55" s="1"/>
  <c r="B70"/>
  <c r="C70" s="1"/>
  <c r="B86"/>
  <c r="C86" s="1"/>
  <c r="B102"/>
  <c r="C102" s="1"/>
  <c r="B118"/>
  <c r="C118" s="1"/>
  <c r="B134"/>
  <c r="C134" s="1"/>
  <c r="F14" i="8"/>
  <c r="F16"/>
  <c r="F18"/>
  <c r="B54" i="6"/>
  <c r="C54" s="1"/>
  <c r="B37"/>
  <c r="B21"/>
  <c r="B5"/>
  <c r="A39"/>
  <c r="F7" i="8"/>
  <c r="K6" s="1"/>
  <c r="K7" s="1"/>
  <c r="E44" i="7"/>
  <c r="E43"/>
  <c r="E25"/>
  <c r="E24"/>
  <c r="E6"/>
  <c r="E5"/>
  <c r="E7" s="1"/>
  <c r="E26" l="1"/>
  <c r="I25" s="1"/>
  <c r="E45"/>
  <c r="I44" s="1"/>
  <c r="F26" i="6"/>
  <c r="F10" i="8"/>
  <c r="I24" i="7"/>
  <c r="B39" i="6"/>
  <c r="C39" s="1"/>
  <c r="I43" i="7"/>
  <c r="I11" i="8"/>
  <c r="F11" i="6"/>
  <c r="B7"/>
  <c r="I5" i="7"/>
  <c r="F9" i="8"/>
  <c r="F11"/>
  <c r="B6" i="6"/>
  <c r="B23"/>
  <c r="B22"/>
  <c r="C72"/>
  <c r="C120"/>
  <c r="C136"/>
  <c r="C37"/>
  <c r="B38"/>
  <c r="C38" s="1"/>
  <c r="I27" i="7" l="1"/>
  <c r="F6" i="6"/>
  <c r="I46" i="7"/>
  <c r="F19" i="8"/>
  <c r="K12" s="1"/>
  <c r="I6" i="7"/>
  <c r="K10" i="8" s="1"/>
  <c r="F8"/>
  <c r="C104" i="6"/>
  <c r="C88"/>
  <c r="C56"/>
  <c r="A23"/>
  <c r="E13"/>
  <c r="E7"/>
  <c r="A7"/>
  <c r="B125" l="1"/>
  <c r="C125" s="1"/>
  <c r="K18" i="8"/>
  <c r="K16" s="1"/>
  <c r="F12" i="6" s="1"/>
  <c r="I8" i="7"/>
  <c r="B141" i="6"/>
  <c r="C141" s="1"/>
  <c r="K13" i="8"/>
  <c r="B61" i="6"/>
  <c r="B13"/>
  <c r="B77"/>
  <c r="B29"/>
  <c r="B93"/>
  <c r="C93" s="1"/>
  <c r="B45"/>
  <c r="C45" s="1"/>
  <c r="B109"/>
  <c r="C109" s="1"/>
  <c r="B44"/>
  <c r="C44" s="1"/>
  <c r="C43"/>
  <c r="B124"/>
  <c r="C124" s="1"/>
  <c r="G6"/>
  <c r="C23"/>
  <c r="C22"/>
  <c r="C21"/>
  <c r="G5"/>
  <c r="B76" l="1"/>
  <c r="C76" s="1"/>
  <c r="C77"/>
  <c r="B60"/>
  <c r="C60" s="1"/>
  <c r="C61"/>
  <c r="B92"/>
  <c r="F13"/>
  <c r="B108"/>
  <c r="C7"/>
  <c r="F29"/>
  <c r="F28" s="1"/>
  <c r="G28" s="1"/>
  <c r="C126"/>
  <c r="B140"/>
  <c r="C40"/>
  <c r="C24"/>
  <c r="C27"/>
  <c r="C5"/>
  <c r="C6"/>
  <c r="F7"/>
  <c r="G7" s="1"/>
  <c r="G8" s="1"/>
  <c r="C62" l="1"/>
  <c r="C78"/>
  <c r="C108"/>
  <c r="C110" s="1"/>
  <c r="C140"/>
  <c r="C142" s="1"/>
  <c r="C92"/>
  <c r="C94" s="1"/>
  <c r="G26"/>
  <c r="F31"/>
  <c r="F16"/>
  <c r="C8"/>
  <c r="C46"/>
  <c r="C13"/>
  <c r="G13"/>
  <c r="G11"/>
  <c r="C11"/>
  <c r="B12"/>
  <c r="C12" s="1"/>
  <c r="G29" l="1"/>
  <c r="G12"/>
  <c r="G14" s="1"/>
  <c r="C14"/>
  <c r="B28"/>
  <c r="C28" s="1"/>
  <c r="C29"/>
  <c r="C30" l="1"/>
</calcChain>
</file>

<file path=xl/comments1.xml><?xml version="1.0" encoding="utf-8"?>
<comments xmlns="http://schemas.openxmlformats.org/spreadsheetml/2006/main">
  <authors>
    <author>Robert Lann</author>
  </authors>
  <commentList>
    <comment ref="F20" authorId="0">
      <text>
        <r>
          <rPr>
            <b/>
            <sz val="9"/>
            <color indexed="81"/>
            <rFont val="Tahoma"/>
            <family val="2"/>
          </rPr>
          <t>Robert Lann:</t>
        </r>
        <r>
          <rPr>
            <sz val="9"/>
            <color indexed="81"/>
            <rFont val="Tahoma"/>
            <family val="2"/>
          </rPr>
          <t xml:space="preserve">
Assumes first city has the school district, so adjust the formula accordingly.</t>
        </r>
      </text>
    </comment>
    <comment ref="F23" authorId="0">
      <text>
        <r>
          <rPr>
            <b/>
            <sz val="9"/>
            <color indexed="81"/>
            <rFont val="Tahoma"/>
            <family val="2"/>
          </rPr>
          <t>Robert Lann:</t>
        </r>
        <r>
          <rPr>
            <sz val="9"/>
            <color indexed="81"/>
            <rFont val="Tahoma"/>
            <family val="2"/>
          </rPr>
          <t xml:space="preserve">
Assumes first city has the school district, so adjust the formula accordingly.</t>
        </r>
      </text>
    </comment>
    <comment ref="F26" authorId="0">
      <text>
        <r>
          <rPr>
            <b/>
            <sz val="9"/>
            <color indexed="81"/>
            <rFont val="Tahoma"/>
            <family val="2"/>
          </rPr>
          <t>Robert Lann:</t>
        </r>
        <r>
          <rPr>
            <sz val="9"/>
            <color indexed="81"/>
            <rFont val="Tahoma"/>
            <family val="2"/>
          </rPr>
          <t xml:space="preserve">
Assumes first city has the school district, so adjust the formula accordingly.</t>
        </r>
      </text>
    </comment>
    <comment ref="F29" authorId="0">
      <text>
        <r>
          <rPr>
            <b/>
            <sz val="9"/>
            <color indexed="81"/>
            <rFont val="Tahoma"/>
            <family val="2"/>
          </rPr>
          <t>Robert Lann:</t>
        </r>
        <r>
          <rPr>
            <sz val="9"/>
            <color indexed="81"/>
            <rFont val="Tahoma"/>
            <family val="2"/>
          </rPr>
          <t xml:space="preserve">
Assumes first city has the school district, so adjust the formula accordingly.</t>
        </r>
      </text>
    </comment>
  </commentList>
</comments>
</file>

<file path=xl/sharedStrings.xml><?xml version="1.0" encoding="utf-8"?>
<sst xmlns="http://schemas.openxmlformats.org/spreadsheetml/2006/main" count="374" uniqueCount="139">
  <si>
    <t>Employed in the Selection Area</t>
  </si>
  <si>
    <t>Employed and Living in the Selection Area</t>
  </si>
  <si>
    <t>Jobs in unincorporated areas</t>
  </si>
  <si>
    <t>Jobs anywhere in county held by in-commuters</t>
  </si>
  <si>
    <t>Jobs in unincorporated county held by in-commuters</t>
  </si>
  <si>
    <t>Jobs held by in-county commuting from elsewhere in the county to jobs in this city</t>
  </si>
  <si>
    <t>Jobs held by in-commuters to county who take jobs in this city</t>
  </si>
  <si>
    <t>Jobs held by in-county commuting from elsewhere in the county (but not the other cities)</t>
  </si>
  <si>
    <t>Jobs in county held by residents of unincorporated areas</t>
  </si>
  <si>
    <t>Values for Input to the Demographics Page of the WebLOCI Community Profile</t>
  </si>
  <si>
    <t>City Profile</t>
  </si>
  <si>
    <t>County Profile</t>
  </si>
  <si>
    <t>Percentage of new jobs in the city filled by people who live in the city</t>
  </si>
  <si>
    <t>Percentage of new jobs in a city filled by people who live in incorporated areas</t>
  </si>
  <si>
    <t>Percentage of new jobs in the city filled by people who commute from the county</t>
  </si>
  <si>
    <t>Percentage of new jobs in a city filled by people who commute from unincorporated areas</t>
  </si>
  <si>
    <t>Percentage of new jobs in the county filled by people who commute from the city</t>
  </si>
  <si>
    <t>Percentage of new jobs in the county filled by people who commute from incorporated areas</t>
  </si>
  <si>
    <t>Percentage of new jobs in the county filled by people who live in the county</t>
  </si>
  <si>
    <t>Percentage of new jobs in the county filled by people who live in unincorporated areas</t>
  </si>
  <si>
    <t>CHECK ON JOB TOTALS</t>
  </si>
  <si>
    <t>Total Jobs in Incorporated Areas</t>
  </si>
  <si>
    <t>Total Jobs in Unincorporated Areas</t>
  </si>
  <si>
    <t>1st Pair (jobs land in an incorporated area)</t>
  </si>
  <si>
    <t>1st Pair (jobs land in this city)</t>
  </si>
  <si>
    <t>2nd Pair (jobs land elsewhere in the county)</t>
  </si>
  <si>
    <t>2nd Pair (jobs land in an unincorporated area)</t>
  </si>
  <si>
    <t>City 1 Data</t>
  </si>
  <si>
    <t>From inflow/outflow</t>
  </si>
  <si>
    <t>From home destination report - Counties</t>
  </si>
  <si>
    <t>Jobs held by county residents</t>
  </si>
  <si>
    <t>From home destination report - Cities</t>
  </si>
  <si>
    <t>City 2 Data</t>
  </si>
  <si>
    <t>City 3 Data</t>
  </si>
  <si>
    <t>County Data</t>
  </si>
  <si>
    <t>City Calculations for Final Percentages</t>
  </si>
  <si>
    <t>County Calculations for Final Percentages</t>
  </si>
  <si>
    <t>Total Jobs in City 3</t>
  </si>
  <si>
    <t>Total Jobs in City 1</t>
  </si>
  <si>
    <t>Total Jobs in City 2</t>
  </si>
  <si>
    <t>In-commuters to jobs in Unincorporated  and other cities</t>
  </si>
  <si>
    <t>In-commuters to jobs in Unincorporated County and other cities</t>
  </si>
  <si>
    <t>Total Jobs in Rest of County</t>
  </si>
  <si>
    <t>How to Run OnTheMap to Fill Out The Data Fields</t>
  </si>
  <si>
    <t xml:space="preserve">1. Go to http://lehdmap.did.census.gov/ </t>
  </si>
  <si>
    <t>2. In the search box, type in the county name and then choose the county from the list</t>
  </si>
  <si>
    <t xml:space="preserve">3. The map of the county comes up with a dialog box in the middle that has a link to </t>
  </si>
  <si>
    <t>"Perform Analysis on Selection Area". Click this link</t>
  </si>
  <si>
    <t>City 4 Data</t>
  </si>
  <si>
    <t>City 5 Data</t>
  </si>
  <si>
    <t>City 6 Data</t>
  </si>
  <si>
    <t>City 7 Data</t>
  </si>
  <si>
    <t>City 8 Data</t>
  </si>
  <si>
    <t>City 9 Data</t>
  </si>
  <si>
    <t>City 10 Data</t>
  </si>
  <si>
    <t>Total Jobs in City 4</t>
  </si>
  <si>
    <t>Total Jobs in City 5</t>
  </si>
  <si>
    <t>Total Jobs in City 6</t>
  </si>
  <si>
    <t>Total Jobs in City 7</t>
  </si>
  <si>
    <t>Total Jobs in City 8</t>
  </si>
  <si>
    <t>Total Jobs in City 9</t>
  </si>
  <si>
    <t>Jobs in this city held by commuters from other cities</t>
  </si>
  <si>
    <t>1st Pair (jobs land in the county school district)</t>
  </si>
  <si>
    <t>2nd Pair (jobs land outside the county school district but in the county)</t>
  </si>
  <si>
    <t>Not used</t>
  </si>
  <si>
    <t>Percentage of new jobs in the district filled by people who live in the school district</t>
  </si>
  <si>
    <t>Percentage of new jobs outside the district filled by people who commute from the school district</t>
  </si>
  <si>
    <t>Jobs held by residents of incorporated areas</t>
  </si>
  <si>
    <t>county residents in unincorporated areas</t>
  </si>
  <si>
    <t>county residents in incorporated areas</t>
  </si>
  <si>
    <t>in-commuters to county</t>
  </si>
  <si>
    <t>total</t>
  </si>
  <si>
    <t>residents in unincorporated county live and work</t>
  </si>
  <si>
    <t>residents of cities commuting to jobs in unincorporated county</t>
  </si>
  <si>
    <t>in-commuters to jobs in unincorporated county from outside county</t>
  </si>
  <si>
    <t>city residents live and work</t>
  </si>
  <si>
    <t>unincorporated residents commuting to cities</t>
  </si>
  <si>
    <t>residents of cities commuting to other cities</t>
  </si>
  <si>
    <t>in-commuters to cities from outside county</t>
  </si>
  <si>
    <t>Inter-City</t>
  </si>
  <si>
    <t>in-commuters to city from outside county</t>
  </si>
  <si>
    <t>in-commuters to city from unincorporated areas in county</t>
  </si>
  <si>
    <t>in-commuters from other cities in county</t>
  </si>
  <si>
    <t>total jobs</t>
  </si>
  <si>
    <t>Unincorporated</t>
  </si>
  <si>
    <t>Incorporated</t>
  </si>
  <si>
    <t>Jobs</t>
  </si>
  <si>
    <t>To Elsewhere</t>
  </si>
  <si>
    <t>Total jobs in cities held by in-commuters</t>
  </si>
  <si>
    <t>Total Jobs in the School District</t>
  </si>
  <si>
    <t>Total Jobs Outside of the School District</t>
  </si>
  <si>
    <t>Cells you input data from OnTheMap</t>
  </si>
  <si>
    <t>Cells calculated from input data</t>
  </si>
  <si>
    <t>Breakdown of Jobs by Worker Residence</t>
  </si>
  <si>
    <t>In-commuters to jobs outside of the county school district plus city residents working in the city</t>
  </si>
  <si>
    <t>In-commuters to jobs in the county school district from inside and outside the county</t>
  </si>
  <si>
    <t>City name 10</t>
  </si>
  <si>
    <t>City name 5</t>
  </si>
  <si>
    <t>City name 6</t>
  </si>
  <si>
    <t>City name 7</t>
  </si>
  <si>
    <t>City name 8</t>
  </si>
  <si>
    <t>City name 9</t>
  </si>
  <si>
    <t>City name 1</t>
  </si>
  <si>
    <t>City name 2</t>
  </si>
  <si>
    <t>City name 3</t>
  </si>
  <si>
    <t>City name 4</t>
  </si>
  <si>
    <t>County Name</t>
  </si>
  <si>
    <t xml:space="preserve">   either in another city or the unincorporated area of the county.</t>
  </si>
  <si>
    <r>
      <rPr>
        <b/>
        <sz val="10"/>
        <rFont val="Arial"/>
        <family val="2"/>
      </rPr>
      <t>To Elsewhere</t>
    </r>
    <r>
      <rPr>
        <sz val="10"/>
        <rFont val="Arial"/>
        <family val="2"/>
      </rPr>
      <t xml:space="preserve"> = County jobs held by residents of the city minus the jobs in the city held by residents of the city. The difference is county jobs held by the city residents who work </t>
    </r>
  </si>
  <si>
    <r>
      <rPr>
        <b/>
        <sz val="10"/>
        <rFont val="Arial"/>
        <family val="2"/>
      </rPr>
      <t>Inter-City</t>
    </r>
    <r>
      <rPr>
        <sz val="10"/>
        <rFont val="Arial"/>
        <family val="2"/>
      </rPr>
      <t xml:space="preserve"> = The county jobs the city residents have in other cities. </t>
    </r>
  </si>
  <si>
    <r>
      <rPr>
        <b/>
        <sz val="10"/>
        <rFont val="Arial"/>
        <family val="2"/>
      </rPr>
      <t>To Elsewhere - Inter-City</t>
    </r>
    <r>
      <rPr>
        <sz val="10"/>
        <rFont val="Arial"/>
        <family val="2"/>
      </rPr>
      <t xml:space="preserve"> = County jobs held by residents of the city who commute to jobs in unincorporated areas.</t>
    </r>
  </si>
  <si>
    <t>These instructions are based on DeKalb County, GA and three of its cities: Decatur, Dunwoody, and Chamblee</t>
  </si>
  <si>
    <t>expand the list to the top 25 or even top 50 to find Chamblee. Put the values for the three cities in cells B9 through</t>
  </si>
  <si>
    <t>DATA FOR THE CITY INPUTS SHEET</t>
  </si>
  <si>
    <t>DATA FOR THE COUNTY INPUTS SHEET</t>
  </si>
  <si>
    <t xml:space="preserve">Decatur, GA from the list and do the same thing as you did for the county from steps 3-6. The inflow/outflow analysis </t>
  </si>
  <si>
    <t>gives you values for cells B5 and B6 in the City Inputs sheet. Running the Destination report for Places will</t>
  </si>
  <si>
    <t>give you the figures for each city you are including (in our example Decatur, Chamblee, and Dunwoody). These values</t>
  </si>
  <si>
    <t>a value for cell B9.</t>
  </si>
  <si>
    <t xml:space="preserve">analyses to get all the figures you need for each of the other two cities. </t>
  </si>
  <si>
    <t>County School District Profile - when there are city school systems</t>
  </si>
  <si>
    <t>5. In the page that appears you'll see a graphic showing inflow to the county (189,775), residents who hold jobs in the county (79,018),</t>
  </si>
  <si>
    <t>and residents who commute to jobs outside the county (188,269). To the right and down is a table like the following that</t>
  </si>
  <si>
    <r>
      <t xml:space="preserve">the </t>
    </r>
    <r>
      <rPr>
        <b/>
        <sz val="10"/>
        <rFont val="Arial"/>
        <family val="2"/>
      </rPr>
      <t>Change Settings</t>
    </r>
    <r>
      <rPr>
        <sz val="10"/>
        <rFont val="Arial"/>
        <family val="2"/>
      </rPr>
      <t xml:space="preserve"> link in the bottom left hand corner.</t>
    </r>
  </si>
  <si>
    <r>
      <t xml:space="preserve">4. Run the Inflow/Outflow analysis with </t>
    </r>
    <r>
      <rPr>
        <b/>
        <sz val="10"/>
        <rFont val="Arial"/>
        <family val="2"/>
      </rPr>
      <t>Work,</t>
    </r>
    <r>
      <rPr>
        <sz val="10"/>
        <rFont val="Arial"/>
        <family val="2"/>
      </rPr>
      <t xml:space="preserve"> </t>
    </r>
    <r>
      <rPr>
        <b/>
        <sz val="10"/>
        <rFont val="Arial"/>
        <family val="2"/>
      </rPr>
      <t>2009,</t>
    </r>
    <r>
      <rPr>
        <sz val="10"/>
        <rFont val="Arial"/>
        <family val="2"/>
      </rPr>
      <t xml:space="preserve"> and </t>
    </r>
    <r>
      <rPr>
        <b/>
        <sz val="10"/>
        <rFont val="Arial"/>
        <family val="2"/>
      </rPr>
      <t>Primary</t>
    </r>
    <r>
      <rPr>
        <sz val="10"/>
        <rFont val="Arial"/>
        <family val="2"/>
      </rPr>
      <t xml:space="preserve"> </t>
    </r>
    <r>
      <rPr>
        <b/>
        <sz val="10"/>
        <rFont val="Arial"/>
        <family val="2"/>
      </rPr>
      <t>Jobs</t>
    </r>
    <r>
      <rPr>
        <sz val="10"/>
        <rFont val="Arial"/>
        <family val="2"/>
      </rPr>
      <t xml:space="preserve"> as shown in the graphic below.</t>
    </r>
  </si>
  <si>
    <r>
      <t xml:space="preserve">Then click on the </t>
    </r>
    <r>
      <rPr>
        <b/>
        <sz val="10"/>
        <rFont val="Arial"/>
        <family val="2"/>
      </rPr>
      <t>Change Settings</t>
    </r>
    <r>
      <rPr>
        <sz val="10"/>
        <rFont val="Arial"/>
        <family val="2"/>
      </rPr>
      <t xml:space="preserve"> link in the bottom left hand corner.</t>
    </r>
  </si>
  <si>
    <r>
      <t xml:space="preserve">6.Click on the </t>
    </r>
    <r>
      <rPr>
        <b/>
        <sz val="10"/>
        <rFont val="Arial"/>
        <family val="2"/>
      </rPr>
      <t>Destination</t>
    </r>
    <r>
      <rPr>
        <sz val="10"/>
        <rFont val="Arial"/>
        <family val="2"/>
      </rPr>
      <t xml:space="preserve"> button and choose </t>
    </r>
    <r>
      <rPr>
        <b/>
        <sz val="10"/>
        <rFont val="Arial"/>
        <family val="2"/>
      </rPr>
      <t>Places (Cities, CDPs, etc.)</t>
    </r>
    <r>
      <rPr>
        <sz val="10"/>
        <rFont val="Arial"/>
        <family val="2"/>
      </rPr>
      <t xml:space="preserve"> and click the </t>
    </r>
    <r>
      <rPr>
        <b/>
        <sz val="10"/>
        <rFont val="Arial"/>
        <family val="2"/>
      </rPr>
      <t>Go!</t>
    </r>
    <r>
      <rPr>
        <sz val="10"/>
        <rFont val="Arial"/>
        <family val="2"/>
      </rPr>
      <t xml:space="preserve"> button. In the new page</t>
    </r>
  </si>
  <si>
    <t>that displays, you get only the top 10 cities that hold jobs in the county. If the cities you want to include are</t>
  </si>
  <si>
    <r>
      <t>not in the list, then click the "</t>
    </r>
    <r>
      <rPr>
        <b/>
        <sz val="10"/>
        <rFont val="Arial"/>
        <family val="2"/>
      </rPr>
      <t>Top 10</t>
    </r>
    <r>
      <rPr>
        <sz val="10"/>
        <rFont val="Arial"/>
        <family val="2"/>
      </rPr>
      <t>" drop down in the upper left hand corner to change it to "</t>
    </r>
    <r>
      <rPr>
        <b/>
        <sz val="10"/>
        <rFont val="Arial"/>
        <family val="2"/>
      </rPr>
      <t>Top 25</t>
    </r>
    <r>
      <rPr>
        <sz val="10"/>
        <rFont val="Arial"/>
        <family val="2"/>
      </rPr>
      <t>" and see</t>
    </r>
  </si>
  <si>
    <t>if your cities appear in the list. If not, they may not be large enough to include in this analysis. The top 10</t>
  </si>
  <si>
    <t xml:space="preserve">for DeKalb are shown below and only Dunwoody and Decatur appear in the list, so you would want to </t>
  </si>
  <si>
    <r>
      <t xml:space="preserve">B11 of the </t>
    </r>
    <r>
      <rPr>
        <b/>
        <sz val="10"/>
        <rFont val="Arial"/>
        <family val="2"/>
      </rPr>
      <t>County Inputs</t>
    </r>
    <r>
      <rPr>
        <sz val="10"/>
        <rFont val="Arial"/>
        <family val="2"/>
      </rPr>
      <t xml:space="preserve"> sheet, using Decatur, Chamblee, and Dunwoody, as city 1, 2, and 3, respectively.</t>
    </r>
  </si>
  <si>
    <r>
      <rPr>
        <b/>
        <sz val="10"/>
        <rFont val="Arial"/>
        <family val="2"/>
      </rPr>
      <t>and Living in the Selection Area</t>
    </r>
    <r>
      <rPr>
        <sz val="10"/>
        <rFont val="Arial"/>
        <family val="2"/>
      </rPr>
      <t xml:space="preserve">). Put these two values in cells B5 and B6 of the </t>
    </r>
    <r>
      <rPr>
        <b/>
        <sz val="10"/>
        <rFont val="Arial"/>
        <family val="2"/>
      </rPr>
      <t>County Inputs</t>
    </r>
    <r>
      <rPr>
        <sz val="10"/>
        <rFont val="Arial"/>
        <family val="2"/>
      </rPr>
      <t xml:space="preserve"> sheet, respectively. Then click on </t>
    </r>
  </si>
  <si>
    <r>
      <t>shows the number of jobs (</t>
    </r>
    <r>
      <rPr>
        <b/>
        <sz val="10"/>
        <rFont val="Arial"/>
        <family val="2"/>
      </rPr>
      <t>Employed in the Selection Area</t>
    </r>
    <r>
      <rPr>
        <sz val="10"/>
        <rFont val="Arial"/>
        <family val="2"/>
      </rPr>
      <t>) and the number living and working in the county (</t>
    </r>
    <r>
      <rPr>
        <b/>
        <sz val="10"/>
        <rFont val="Arial"/>
        <family val="2"/>
      </rPr>
      <t>Employed</t>
    </r>
  </si>
  <si>
    <r>
      <t xml:space="preserve">That gives you all the data you need for the </t>
    </r>
    <r>
      <rPr>
        <b/>
        <sz val="10"/>
        <rFont val="Arial"/>
        <family val="2"/>
      </rPr>
      <t>County Inputs</t>
    </r>
    <r>
      <rPr>
        <sz val="10"/>
        <rFont val="Arial"/>
        <family val="2"/>
      </rPr>
      <t xml:space="preserve"> sheet. </t>
    </r>
  </si>
  <si>
    <r>
      <t xml:space="preserve">1. If you've just finished the </t>
    </r>
    <r>
      <rPr>
        <b/>
        <sz val="10"/>
        <rFont val="Arial"/>
        <family val="2"/>
      </rPr>
      <t>County Input</t>
    </r>
    <r>
      <rPr>
        <sz val="10"/>
        <rFont val="Arial"/>
        <family val="2"/>
      </rPr>
      <t xml:space="preserve"> sheet figures, then close the </t>
    </r>
    <r>
      <rPr>
        <b/>
        <sz val="10"/>
        <rFont val="Arial"/>
        <family val="2"/>
      </rPr>
      <t>Results</t>
    </r>
    <r>
      <rPr>
        <sz val="10"/>
        <rFont val="Arial"/>
        <family val="2"/>
      </rPr>
      <t xml:space="preserve"> tab by clicking the X. This puts you </t>
    </r>
  </si>
  <si>
    <r>
      <t xml:space="preserve">back at the beginning where you choose the first city to gather data for. Put in Decatur and click </t>
    </r>
    <r>
      <rPr>
        <b/>
        <sz val="10"/>
        <rFont val="Arial"/>
        <family val="2"/>
      </rPr>
      <t>Search.</t>
    </r>
    <r>
      <rPr>
        <sz val="10"/>
        <rFont val="Arial"/>
        <family val="2"/>
      </rPr>
      <t xml:space="preserve"> Choose </t>
    </r>
  </si>
  <si>
    <r>
      <t xml:space="preserve">go in cells B12, B13, and B14, for the three cities. Lastly, run the </t>
    </r>
    <r>
      <rPr>
        <b/>
        <sz val="10"/>
        <rFont val="Arial"/>
        <family val="2"/>
      </rPr>
      <t>Destination</t>
    </r>
    <r>
      <rPr>
        <sz val="10"/>
        <rFont val="Arial"/>
        <family val="2"/>
      </rPr>
      <t xml:space="preserve"> analysis with County to get </t>
    </r>
  </si>
  <si>
    <r>
      <t xml:space="preserve">2. Repeat step 1 for each city running the </t>
    </r>
    <r>
      <rPr>
        <b/>
        <sz val="10"/>
        <rFont val="Arial"/>
        <family val="2"/>
      </rPr>
      <t>Inflow/Outflow</t>
    </r>
    <r>
      <rPr>
        <sz val="10"/>
        <rFont val="Arial"/>
        <family val="2"/>
      </rPr>
      <t xml:space="preserve">, the </t>
    </r>
    <r>
      <rPr>
        <b/>
        <sz val="10"/>
        <rFont val="Arial"/>
        <family val="2"/>
      </rPr>
      <t>Destination</t>
    </r>
    <r>
      <rPr>
        <sz val="10"/>
        <rFont val="Arial"/>
        <family val="2"/>
      </rPr>
      <t xml:space="preserve"> with </t>
    </r>
    <r>
      <rPr>
        <b/>
        <sz val="10"/>
        <rFont val="Arial"/>
        <family val="2"/>
      </rPr>
      <t>Places,</t>
    </r>
    <r>
      <rPr>
        <sz val="10"/>
        <rFont val="Arial"/>
        <family val="2"/>
      </rPr>
      <t xml:space="preserve"> and the </t>
    </r>
    <r>
      <rPr>
        <b/>
        <sz val="10"/>
        <rFont val="Arial"/>
        <family val="2"/>
      </rPr>
      <t>Destination</t>
    </r>
    <r>
      <rPr>
        <sz val="10"/>
        <rFont val="Arial"/>
        <family val="2"/>
      </rPr>
      <t xml:space="preserve"> with </t>
    </r>
    <r>
      <rPr>
        <b/>
        <sz val="10"/>
        <rFont val="Arial"/>
        <family val="2"/>
      </rPr>
      <t>County</t>
    </r>
  </si>
</sst>
</file>

<file path=xl/styles.xml><?xml version="1.0" encoding="utf-8"?>
<styleSheet xmlns="http://schemas.openxmlformats.org/spreadsheetml/2006/main">
  <numFmts count="1">
    <numFmt numFmtId="164" formatCode="0.0%"/>
  </numFmts>
  <fonts count="16">
    <font>
      <sz val="10"/>
      <name val="Arial"/>
      <charset val="1"/>
    </font>
    <font>
      <sz val="11"/>
      <color theme="1"/>
      <name val="Calibri"/>
      <family val="2"/>
      <scheme val="minor"/>
    </font>
    <font>
      <sz val="10"/>
      <name val="Arial"/>
      <family val="2"/>
    </font>
    <font>
      <b/>
      <sz val="12"/>
      <name val="Arial"/>
      <family val="2"/>
    </font>
    <font>
      <b/>
      <sz val="10"/>
      <name val="Arial"/>
      <family val="2"/>
    </font>
    <font>
      <sz val="10"/>
      <name val="Arial"/>
      <family val="2"/>
    </font>
    <font>
      <sz val="10"/>
      <name val="Arial"/>
      <family val="2"/>
    </font>
    <font>
      <sz val="10"/>
      <name val="Arial"/>
      <family val="2"/>
    </font>
    <font>
      <sz val="9"/>
      <name val="Arial"/>
      <family val="2"/>
    </font>
    <font>
      <i/>
      <sz val="10"/>
      <name val="Arial"/>
      <family val="2"/>
    </font>
    <font>
      <b/>
      <i/>
      <sz val="14"/>
      <name val="Arial"/>
      <family val="2"/>
    </font>
    <font>
      <sz val="10"/>
      <name val="Arial"/>
      <family val="2"/>
    </font>
    <font>
      <sz val="10"/>
      <color theme="0"/>
      <name val="Arial"/>
      <family val="2"/>
    </font>
    <font>
      <sz val="9"/>
      <color indexed="81"/>
      <name val="Tahoma"/>
      <family val="2"/>
    </font>
    <font>
      <b/>
      <sz val="9"/>
      <color indexed="81"/>
      <name val="Tahoma"/>
      <family val="2"/>
    </font>
    <font>
      <b/>
      <i/>
      <sz val="10"/>
      <name val="Arial"/>
      <family val="2"/>
    </font>
  </fonts>
  <fills count="7">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6" tint="0.59999389629810485"/>
        <bgColor indexed="64"/>
      </patternFill>
    </fill>
  </fills>
  <borders count="8">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4">
    <xf numFmtId="0" fontId="0" fillId="0" borderId="0" applyNumberForma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9" fontId="11" fillId="0" borderId="0" applyFont="0" applyFill="0" applyBorder="0" applyAlignment="0" applyProtection="0"/>
  </cellStyleXfs>
  <cellXfs count="66">
    <xf numFmtId="0" fontId="0" fillId="0" borderId="0" xfId="0"/>
    <xf numFmtId="0" fontId="5" fillId="0" borderId="0" xfId="0" applyFont="1" applyFill="1" applyBorder="1" applyAlignment="1" applyProtection="1"/>
    <xf numFmtId="0" fontId="4" fillId="0" borderId="0" xfId="0" applyFont="1"/>
    <xf numFmtId="3" fontId="0" fillId="0" borderId="0" xfId="0" applyNumberFormat="1"/>
    <xf numFmtId="0" fontId="2" fillId="0" borderId="0" xfId="0" applyFont="1"/>
    <xf numFmtId="0" fontId="9" fillId="3" borderId="0" xfId="0" applyFont="1" applyFill="1"/>
    <xf numFmtId="3" fontId="0" fillId="2" borderId="0" xfId="0" applyNumberFormat="1" applyFill="1"/>
    <xf numFmtId="0" fontId="0" fillId="0" borderId="0" xfId="0" applyFill="1"/>
    <xf numFmtId="3" fontId="0" fillId="0" borderId="1" xfId="0" applyNumberFormat="1" applyBorder="1"/>
    <xf numFmtId="3" fontId="0" fillId="0" borderId="0" xfId="0" applyNumberFormat="1" applyAlignment="1">
      <alignment horizontal="right"/>
    </xf>
    <xf numFmtId="0" fontId="0" fillId="0" borderId="0" xfId="0" applyAlignment="1">
      <alignment horizontal="center"/>
    </xf>
    <xf numFmtId="0" fontId="4" fillId="0" borderId="0" xfId="0" applyFont="1" applyAlignment="1">
      <alignment horizontal="center"/>
    </xf>
    <xf numFmtId="3" fontId="0" fillId="2" borderId="1" xfId="0" applyNumberFormat="1" applyFill="1" applyBorder="1"/>
    <xf numFmtId="0" fontId="0" fillId="0" borderId="1" xfId="0" applyBorder="1"/>
    <xf numFmtId="3" fontId="0" fillId="3" borderId="3" xfId="0" applyNumberFormat="1" applyFill="1" applyBorder="1"/>
    <xf numFmtId="3" fontId="0" fillId="2" borderId="5" xfId="0" applyNumberFormat="1" applyFill="1" applyBorder="1"/>
    <xf numFmtId="0" fontId="4" fillId="0" borderId="0" xfId="0" applyFont="1" applyAlignment="1"/>
    <xf numFmtId="3" fontId="0" fillId="0" borderId="0" xfId="0" applyNumberFormat="1" applyAlignment="1">
      <alignment horizontal="center"/>
    </xf>
    <xf numFmtId="0" fontId="0" fillId="0" borderId="6" xfId="0" applyBorder="1"/>
    <xf numFmtId="0" fontId="0" fillId="0" borderId="0" xfId="0" applyBorder="1"/>
    <xf numFmtId="0" fontId="4" fillId="0" borderId="0" xfId="0" applyFont="1" applyBorder="1" applyAlignment="1">
      <alignment horizontal="center"/>
    </xf>
    <xf numFmtId="3" fontId="0" fillId="0" borderId="0" xfId="0" applyNumberFormat="1" applyBorder="1"/>
    <xf numFmtId="3" fontId="0" fillId="0" borderId="6" xfId="0" applyNumberFormat="1" applyBorder="1"/>
    <xf numFmtId="164" fontId="0" fillId="0" borderId="0" xfId="3" applyNumberFormat="1" applyFont="1" applyBorder="1"/>
    <xf numFmtId="0" fontId="2" fillId="0" borderId="6" xfId="0" applyFont="1" applyBorder="1"/>
    <xf numFmtId="0" fontId="4" fillId="0" borderId="0" xfId="0" applyFont="1" applyAlignment="1">
      <alignment horizontal="center"/>
    </xf>
    <xf numFmtId="0" fontId="4" fillId="0" borderId="6" xfId="0" applyFont="1" applyBorder="1" applyAlignment="1">
      <alignment horizontal="center"/>
    </xf>
    <xf numFmtId="0" fontId="4" fillId="0" borderId="0" xfId="0" applyFont="1" applyBorder="1" applyAlignment="1">
      <alignment horizontal="center"/>
    </xf>
    <xf numFmtId="0" fontId="10" fillId="5" borderId="0" xfId="0" applyFont="1" applyFill="1"/>
    <xf numFmtId="0" fontId="0" fillId="5" borderId="0" xfId="0" applyFill="1"/>
    <xf numFmtId="0" fontId="9" fillId="5" borderId="0" xfId="0" applyFont="1" applyFill="1"/>
    <xf numFmtId="0" fontId="2" fillId="5" borderId="0" xfId="0" applyFont="1" applyFill="1"/>
    <xf numFmtId="0" fontId="15" fillId="0" borderId="2" xfId="0" applyFont="1" applyBorder="1"/>
    <xf numFmtId="0" fontId="15" fillId="0" borderId="4" xfId="0" applyFont="1" applyBorder="1"/>
    <xf numFmtId="3" fontId="2" fillId="3" borderId="0" xfId="0" applyNumberFormat="1" applyFont="1" applyFill="1" applyProtection="1">
      <protection locked="0"/>
    </xf>
    <xf numFmtId="3" fontId="0" fillId="3" borderId="0" xfId="0" applyNumberFormat="1" applyFill="1" applyProtection="1">
      <protection locked="0"/>
    </xf>
    <xf numFmtId="3" fontId="0" fillId="3" borderId="1" xfId="0" applyNumberFormat="1" applyFill="1" applyBorder="1" applyProtection="1">
      <protection locked="0"/>
    </xf>
    <xf numFmtId="3" fontId="2" fillId="3" borderId="0" xfId="0" applyNumberFormat="1" applyFont="1" applyFill="1" applyBorder="1" applyAlignment="1" applyProtection="1">
      <alignment horizontal="right" vertical="top"/>
      <protection locked="0"/>
    </xf>
    <xf numFmtId="3" fontId="6" fillId="3" borderId="0" xfId="0" applyNumberFormat="1" applyFont="1" applyFill="1" applyBorder="1" applyAlignment="1" applyProtection="1">
      <alignment horizontal="right" vertical="top"/>
      <protection locked="0"/>
    </xf>
    <xf numFmtId="3" fontId="7" fillId="3" borderId="0" xfId="0" applyNumberFormat="1" applyFont="1" applyFill="1" applyBorder="1" applyAlignment="1" applyProtection="1">
      <alignment horizontal="right" vertical="top"/>
      <protection locked="0"/>
    </xf>
    <xf numFmtId="3" fontId="0" fillId="0" borderId="0" xfId="0" applyNumberFormat="1" applyProtection="1">
      <protection locked="0"/>
    </xf>
    <xf numFmtId="0" fontId="3" fillId="4" borderId="0" xfId="1" applyFont="1" applyFill="1"/>
    <xf numFmtId="0" fontId="2" fillId="4" borderId="0" xfId="1" applyFill="1"/>
    <xf numFmtId="0" fontId="8" fillId="4" borderId="0" xfId="1" applyFont="1" applyFill="1"/>
    <xf numFmtId="3" fontId="2" fillId="4" borderId="0" xfId="1" applyNumberFormat="1" applyFill="1" applyAlignment="1">
      <alignment horizontal="right"/>
    </xf>
    <xf numFmtId="0" fontId="4" fillId="4" borderId="0" xfId="1" applyFont="1" applyFill="1"/>
    <xf numFmtId="3" fontId="4" fillId="4" borderId="0" xfId="1" applyNumberFormat="1" applyFont="1" applyFill="1"/>
    <xf numFmtId="164" fontId="0" fillId="4" borderId="0" xfId="2" applyNumberFormat="1" applyFont="1" applyFill="1" applyAlignment="1">
      <alignment horizontal="right"/>
    </xf>
    <xf numFmtId="164" fontId="0" fillId="4" borderId="0" xfId="2" applyNumberFormat="1" applyFont="1" applyFill="1"/>
    <xf numFmtId="3" fontId="2" fillId="4" borderId="0" xfId="1" applyNumberFormat="1" applyFill="1"/>
    <xf numFmtId="3" fontId="4" fillId="4" borderId="0" xfId="1" applyNumberFormat="1" applyFont="1" applyFill="1" applyAlignment="1">
      <alignment horizontal="right"/>
    </xf>
    <xf numFmtId="164" fontId="4" fillId="4" borderId="0" xfId="1" applyNumberFormat="1" applyFont="1" applyFill="1" applyAlignment="1">
      <alignment horizontal="right"/>
    </xf>
    <xf numFmtId="164" fontId="4" fillId="4" borderId="0" xfId="1" applyNumberFormat="1" applyFont="1" applyFill="1"/>
    <xf numFmtId="0" fontId="2" fillId="4" borderId="0" xfId="1" applyFill="1" applyAlignment="1">
      <alignment horizontal="right"/>
    </xf>
    <xf numFmtId="0" fontId="4" fillId="4" borderId="0" xfId="1" applyFont="1" applyFill="1" applyAlignment="1">
      <alignment horizontal="left"/>
    </xf>
    <xf numFmtId="0" fontId="12" fillId="4" borderId="0" xfId="1" applyFont="1" applyFill="1"/>
    <xf numFmtId="3" fontId="12" fillId="4" borderId="0" xfId="1" applyNumberFormat="1" applyFont="1" applyFill="1" applyAlignment="1">
      <alignment horizontal="right"/>
    </xf>
    <xf numFmtId="0" fontId="0" fillId="4" borderId="0" xfId="2" applyNumberFormat="1" applyFont="1" applyFill="1" applyAlignment="1">
      <alignment horizontal="right"/>
    </xf>
    <xf numFmtId="3" fontId="2" fillId="0" borderId="7" xfId="1" applyNumberFormat="1" applyFill="1" applyBorder="1" applyAlignment="1">
      <alignment horizontal="right"/>
    </xf>
    <xf numFmtId="3" fontId="2" fillId="0" borderId="7" xfId="1" applyNumberFormat="1" applyFill="1" applyBorder="1"/>
    <xf numFmtId="3" fontId="4" fillId="0" borderId="7" xfId="1" applyNumberFormat="1" applyFont="1" applyFill="1" applyBorder="1" applyAlignment="1">
      <alignment horizontal="right"/>
    </xf>
    <xf numFmtId="0" fontId="4" fillId="4" borderId="1" xfId="1" applyFont="1" applyFill="1" applyBorder="1"/>
    <xf numFmtId="3" fontId="12" fillId="4" borderId="1" xfId="1" applyNumberFormat="1" applyFont="1" applyFill="1" applyBorder="1" applyAlignment="1">
      <alignment horizontal="right"/>
    </xf>
    <xf numFmtId="0" fontId="2" fillId="4" borderId="1" xfId="1" applyFill="1" applyBorder="1"/>
    <xf numFmtId="3" fontId="4" fillId="6" borderId="7" xfId="1" applyNumberFormat="1" applyFont="1" applyFill="1" applyBorder="1" applyAlignment="1">
      <alignment horizontal="center"/>
    </xf>
    <xf numFmtId="0" fontId="4" fillId="5" borderId="1" xfId="0" applyFont="1" applyFill="1" applyBorder="1"/>
  </cellXfs>
  <cellStyles count="4">
    <cellStyle name="Normal" xfId="0" builtinId="0"/>
    <cellStyle name="Normal 2" xfId="1"/>
    <cellStyle name="Percent" xfId="3" builtinId="5"/>
    <cellStyle name="Percent 2" xfId="2"/>
  </cellStyles>
  <dxfs count="0"/>
  <tableStyles count="0" defaultTableStyle="TableStyleMedium9" defaultPivotStyle="PivotStyleLight16"/>
  <colors>
    <mruColors>
      <color rgb="FFFFFF99"/>
      <color rgb="FFCCFFFF"/>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10</xdr:row>
      <xdr:rowOff>66675</xdr:rowOff>
    </xdr:from>
    <xdr:to>
      <xdr:col>0</xdr:col>
      <xdr:colOff>2257425</xdr:colOff>
      <xdr:row>20</xdr:row>
      <xdr:rowOff>110663</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0525" y="1600200"/>
          <a:ext cx="1866900" cy="1663238"/>
        </a:xfrm>
        <a:prstGeom prst="rect">
          <a:avLst/>
        </a:prstGeom>
        <a:noFill/>
        <a:ln w="1">
          <a:noFill/>
          <a:miter lim="800000"/>
          <a:headEnd/>
          <a:tailEnd type="none" w="med" len="med"/>
        </a:ln>
        <a:effectLst/>
      </xdr:spPr>
    </xdr:pic>
    <xdr:clientData/>
  </xdr:twoCellAnchor>
  <xdr:twoCellAnchor editAs="oneCell">
    <xdr:from>
      <xdr:col>0</xdr:col>
      <xdr:colOff>180975</xdr:colOff>
      <xdr:row>23</xdr:row>
      <xdr:rowOff>57150</xdr:rowOff>
    </xdr:from>
    <xdr:to>
      <xdr:col>3</xdr:col>
      <xdr:colOff>295275</xdr:colOff>
      <xdr:row>50</xdr:row>
      <xdr:rowOff>38100</xdr:rowOff>
    </xdr:to>
    <xdr:pic>
      <xdr:nvPicPr>
        <xdr:cNvPr id="205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180975" y="3857625"/>
          <a:ext cx="7743825" cy="4352925"/>
        </a:xfrm>
        <a:prstGeom prst="rect">
          <a:avLst/>
        </a:prstGeom>
        <a:noFill/>
        <a:ln w="1">
          <a:noFill/>
          <a:miter lim="800000"/>
          <a:headEnd/>
          <a:tailEnd type="none" w="med" len="med"/>
        </a:ln>
        <a:effectLst/>
      </xdr:spPr>
    </xdr:pic>
    <xdr:clientData/>
  </xdr:twoCellAnchor>
  <xdr:twoCellAnchor editAs="oneCell">
    <xdr:from>
      <xdr:col>0</xdr:col>
      <xdr:colOff>247650</xdr:colOff>
      <xdr:row>56</xdr:row>
      <xdr:rowOff>152400</xdr:rowOff>
    </xdr:from>
    <xdr:to>
      <xdr:col>0</xdr:col>
      <xdr:colOff>3514725</xdr:colOff>
      <xdr:row>73</xdr:row>
      <xdr:rowOff>47625</xdr:rowOff>
    </xdr:to>
    <xdr:pic>
      <xdr:nvPicPr>
        <xdr:cNvPr id="2051" name="Picture 3"/>
        <xdr:cNvPicPr>
          <a:picLocks noChangeAspect="1" noChangeArrowheads="1"/>
        </xdr:cNvPicPr>
      </xdr:nvPicPr>
      <xdr:blipFill>
        <a:blip xmlns:r="http://schemas.openxmlformats.org/officeDocument/2006/relationships" r:embed="rId3" cstate="print"/>
        <a:srcRect/>
        <a:stretch>
          <a:fillRect/>
        </a:stretch>
      </xdr:blipFill>
      <xdr:spPr bwMode="auto">
        <a:xfrm>
          <a:off x="247650" y="9134475"/>
          <a:ext cx="3267075" cy="2647950"/>
        </a:xfrm>
        <a:prstGeom prst="rect">
          <a:avLst/>
        </a:prstGeom>
        <a:noFill/>
        <a:ln w="1">
          <a:noFill/>
          <a:miter lim="800000"/>
          <a:headEnd/>
          <a:tailEnd type="none" w="med" len="med"/>
        </a:ln>
        <a:effectLst/>
      </xdr:spPr>
    </xdr:pic>
    <xdr:clientData/>
  </xdr:twoCellAnchor>
  <xdr:twoCellAnchor editAs="oneCell">
    <xdr:from>
      <xdr:col>0</xdr:col>
      <xdr:colOff>228600</xdr:colOff>
      <xdr:row>82</xdr:row>
      <xdr:rowOff>66675</xdr:rowOff>
    </xdr:from>
    <xdr:to>
      <xdr:col>0</xdr:col>
      <xdr:colOff>3248025</xdr:colOff>
      <xdr:row>102</xdr:row>
      <xdr:rowOff>0</xdr:rowOff>
    </xdr:to>
    <xdr:pic>
      <xdr:nvPicPr>
        <xdr:cNvPr id="2053" name="Picture 5"/>
        <xdr:cNvPicPr>
          <a:picLocks noChangeAspect="1" noChangeArrowheads="1"/>
        </xdr:cNvPicPr>
      </xdr:nvPicPr>
      <xdr:blipFill>
        <a:blip xmlns:r="http://schemas.openxmlformats.org/officeDocument/2006/relationships" r:embed="rId4" cstate="print"/>
        <a:srcRect/>
        <a:stretch>
          <a:fillRect/>
        </a:stretch>
      </xdr:blipFill>
      <xdr:spPr bwMode="auto">
        <a:xfrm>
          <a:off x="228600" y="13258800"/>
          <a:ext cx="3019425" cy="3171825"/>
        </a:xfrm>
        <a:prstGeom prst="rect">
          <a:avLst/>
        </a:prstGeom>
        <a:noFill/>
        <a:ln w="1">
          <a:noFill/>
          <a:miter lim="800000"/>
          <a:headEnd/>
          <a:tailEnd type="none" w="med" len="med"/>
        </a:ln>
        <a:effectLst/>
      </xdr:spPr>
    </xdr:pic>
    <xdr:clientData/>
  </xdr:twoCellAnchor>
  <xdr:twoCellAnchor editAs="oneCell">
    <xdr:from>
      <xdr:col>2</xdr:col>
      <xdr:colOff>495300</xdr:colOff>
      <xdr:row>51</xdr:row>
      <xdr:rowOff>19050</xdr:rowOff>
    </xdr:from>
    <xdr:to>
      <xdr:col>11</xdr:col>
      <xdr:colOff>333375</xdr:colOff>
      <xdr:row>76</xdr:row>
      <xdr:rowOff>123825</xdr:rowOff>
    </xdr:to>
    <xdr:pic>
      <xdr:nvPicPr>
        <xdr:cNvPr id="2" name="Picture 1"/>
        <xdr:cNvPicPr>
          <a:picLocks noChangeAspect="1" noChangeArrowheads="1"/>
        </xdr:cNvPicPr>
      </xdr:nvPicPr>
      <xdr:blipFill>
        <a:blip xmlns:r="http://schemas.openxmlformats.org/officeDocument/2006/relationships" r:embed="rId5" cstate="print"/>
        <a:srcRect/>
        <a:stretch>
          <a:fillRect/>
        </a:stretch>
      </xdr:blipFill>
      <xdr:spPr bwMode="auto">
        <a:xfrm>
          <a:off x="7515225" y="8353425"/>
          <a:ext cx="5324475" cy="415290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3</xdr:row>
      <xdr:rowOff>66675</xdr:rowOff>
    </xdr:from>
    <xdr:to>
      <xdr:col>8</xdr:col>
      <xdr:colOff>257175</xdr:colOff>
      <xdr:row>6</xdr:row>
      <xdr:rowOff>76200</xdr:rowOff>
    </xdr:to>
    <xdr:grpSp>
      <xdr:nvGrpSpPr>
        <xdr:cNvPr id="12" name="Group 11"/>
        <xdr:cNvGrpSpPr/>
      </xdr:nvGrpSpPr>
      <xdr:grpSpPr>
        <a:xfrm>
          <a:off x="10991850" y="552450"/>
          <a:ext cx="809625" cy="495300"/>
          <a:chOff x="10525125" y="552450"/>
          <a:chExt cx="866775" cy="495300"/>
        </a:xfrm>
      </xdr:grpSpPr>
      <xdr:cxnSp macro="">
        <xdr:nvCxnSpPr>
          <xdr:cNvPr id="4" name="Straight Arrow Connector 3"/>
          <xdr:cNvCxnSpPr/>
        </xdr:nvCxnSpPr>
        <xdr:spPr>
          <a:xfrm flipV="1">
            <a:off x="10525125" y="552450"/>
            <a:ext cx="857250" cy="3238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7" name="Straight Arrow Connector 6"/>
          <xdr:cNvCxnSpPr/>
        </xdr:nvCxnSpPr>
        <xdr:spPr>
          <a:xfrm flipV="1">
            <a:off x="10525125" y="714375"/>
            <a:ext cx="866775" cy="1714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9" name="Straight Arrow Connector 8"/>
          <xdr:cNvCxnSpPr/>
        </xdr:nvCxnSpPr>
        <xdr:spPr>
          <a:xfrm flipV="1">
            <a:off x="10534650" y="885825"/>
            <a:ext cx="838200" cy="9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11" name="Straight Arrow Connector 10"/>
          <xdr:cNvCxnSpPr/>
        </xdr:nvCxnSpPr>
        <xdr:spPr>
          <a:xfrm>
            <a:off x="10553700" y="904875"/>
            <a:ext cx="838200" cy="142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0</xdr:colOff>
      <xdr:row>22</xdr:row>
      <xdr:rowOff>76200</xdr:rowOff>
    </xdr:from>
    <xdr:to>
      <xdr:col>8</xdr:col>
      <xdr:colOff>257175</xdr:colOff>
      <xdr:row>25</xdr:row>
      <xdr:rowOff>85725</xdr:rowOff>
    </xdr:to>
    <xdr:grpSp>
      <xdr:nvGrpSpPr>
        <xdr:cNvPr id="13" name="Group 12"/>
        <xdr:cNvGrpSpPr/>
      </xdr:nvGrpSpPr>
      <xdr:grpSpPr>
        <a:xfrm>
          <a:off x="10991850" y="3638550"/>
          <a:ext cx="809625" cy="495300"/>
          <a:chOff x="10525125" y="552450"/>
          <a:chExt cx="866775" cy="495300"/>
        </a:xfrm>
      </xdr:grpSpPr>
      <xdr:cxnSp macro="">
        <xdr:nvCxnSpPr>
          <xdr:cNvPr id="14" name="Straight Arrow Connector 13"/>
          <xdr:cNvCxnSpPr/>
        </xdr:nvCxnSpPr>
        <xdr:spPr>
          <a:xfrm flipV="1">
            <a:off x="10525125" y="552450"/>
            <a:ext cx="857250" cy="3238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15" name="Straight Arrow Connector 14"/>
          <xdr:cNvCxnSpPr/>
        </xdr:nvCxnSpPr>
        <xdr:spPr>
          <a:xfrm flipV="1">
            <a:off x="10525125" y="714375"/>
            <a:ext cx="866775" cy="1714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16" name="Straight Arrow Connector 15"/>
          <xdr:cNvCxnSpPr/>
        </xdr:nvCxnSpPr>
        <xdr:spPr>
          <a:xfrm flipV="1">
            <a:off x="10534650" y="885825"/>
            <a:ext cx="838200" cy="9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17" name="Straight Arrow Connector 16"/>
          <xdr:cNvCxnSpPr/>
        </xdr:nvCxnSpPr>
        <xdr:spPr>
          <a:xfrm>
            <a:off x="10553700" y="904875"/>
            <a:ext cx="838200" cy="142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0</xdr:colOff>
      <xdr:row>41</xdr:row>
      <xdr:rowOff>57150</xdr:rowOff>
    </xdr:from>
    <xdr:to>
      <xdr:col>8</xdr:col>
      <xdr:colOff>257175</xdr:colOff>
      <xdr:row>44</xdr:row>
      <xdr:rowOff>66675</xdr:rowOff>
    </xdr:to>
    <xdr:grpSp>
      <xdr:nvGrpSpPr>
        <xdr:cNvPr id="18" name="Group 17"/>
        <xdr:cNvGrpSpPr/>
      </xdr:nvGrpSpPr>
      <xdr:grpSpPr>
        <a:xfrm>
          <a:off x="10991850" y="6696075"/>
          <a:ext cx="809625" cy="495300"/>
          <a:chOff x="10525125" y="552450"/>
          <a:chExt cx="866775" cy="495300"/>
        </a:xfrm>
      </xdr:grpSpPr>
      <xdr:cxnSp macro="">
        <xdr:nvCxnSpPr>
          <xdr:cNvPr id="19" name="Straight Arrow Connector 18"/>
          <xdr:cNvCxnSpPr/>
        </xdr:nvCxnSpPr>
        <xdr:spPr>
          <a:xfrm flipV="1">
            <a:off x="10525125" y="552450"/>
            <a:ext cx="857250" cy="3238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20" name="Straight Arrow Connector 19"/>
          <xdr:cNvCxnSpPr/>
        </xdr:nvCxnSpPr>
        <xdr:spPr>
          <a:xfrm flipV="1">
            <a:off x="10525125" y="714375"/>
            <a:ext cx="866775" cy="1714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21" name="Straight Arrow Connector 20"/>
          <xdr:cNvCxnSpPr/>
        </xdr:nvCxnSpPr>
        <xdr:spPr>
          <a:xfrm flipV="1">
            <a:off x="10534650" y="885825"/>
            <a:ext cx="838200" cy="9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22" name="Straight Arrow Connector 21"/>
          <xdr:cNvCxnSpPr/>
        </xdr:nvCxnSpPr>
        <xdr:spPr>
          <a:xfrm>
            <a:off x="10553700" y="904875"/>
            <a:ext cx="838200" cy="142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0</xdr:colOff>
      <xdr:row>60</xdr:row>
      <xdr:rowOff>66675</xdr:rowOff>
    </xdr:from>
    <xdr:to>
      <xdr:col>8</xdr:col>
      <xdr:colOff>257175</xdr:colOff>
      <xdr:row>63</xdr:row>
      <xdr:rowOff>76200</xdr:rowOff>
    </xdr:to>
    <xdr:grpSp>
      <xdr:nvGrpSpPr>
        <xdr:cNvPr id="23" name="Group 22"/>
        <xdr:cNvGrpSpPr/>
      </xdr:nvGrpSpPr>
      <xdr:grpSpPr>
        <a:xfrm>
          <a:off x="10991850" y="9782175"/>
          <a:ext cx="809625" cy="495300"/>
          <a:chOff x="10525125" y="552450"/>
          <a:chExt cx="866775" cy="495300"/>
        </a:xfrm>
      </xdr:grpSpPr>
      <xdr:cxnSp macro="">
        <xdr:nvCxnSpPr>
          <xdr:cNvPr id="24" name="Straight Arrow Connector 23"/>
          <xdr:cNvCxnSpPr/>
        </xdr:nvCxnSpPr>
        <xdr:spPr>
          <a:xfrm flipV="1">
            <a:off x="10525125" y="552450"/>
            <a:ext cx="857250" cy="3238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25" name="Straight Arrow Connector 24"/>
          <xdr:cNvCxnSpPr/>
        </xdr:nvCxnSpPr>
        <xdr:spPr>
          <a:xfrm flipV="1">
            <a:off x="10525125" y="714375"/>
            <a:ext cx="866775" cy="1714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26" name="Straight Arrow Connector 25"/>
          <xdr:cNvCxnSpPr/>
        </xdr:nvCxnSpPr>
        <xdr:spPr>
          <a:xfrm flipV="1">
            <a:off x="10534650" y="885825"/>
            <a:ext cx="838200" cy="9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27" name="Straight Arrow Connector 26"/>
          <xdr:cNvCxnSpPr/>
        </xdr:nvCxnSpPr>
        <xdr:spPr>
          <a:xfrm>
            <a:off x="10553700" y="904875"/>
            <a:ext cx="838200" cy="142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0</xdr:colOff>
      <xdr:row>79</xdr:row>
      <xdr:rowOff>66675</xdr:rowOff>
    </xdr:from>
    <xdr:to>
      <xdr:col>8</xdr:col>
      <xdr:colOff>257175</xdr:colOff>
      <xdr:row>82</xdr:row>
      <xdr:rowOff>76200</xdr:rowOff>
    </xdr:to>
    <xdr:grpSp>
      <xdr:nvGrpSpPr>
        <xdr:cNvPr id="28" name="Group 27"/>
        <xdr:cNvGrpSpPr/>
      </xdr:nvGrpSpPr>
      <xdr:grpSpPr>
        <a:xfrm>
          <a:off x="10991850" y="12858750"/>
          <a:ext cx="809625" cy="495300"/>
          <a:chOff x="10525125" y="552450"/>
          <a:chExt cx="866775" cy="495300"/>
        </a:xfrm>
      </xdr:grpSpPr>
      <xdr:cxnSp macro="">
        <xdr:nvCxnSpPr>
          <xdr:cNvPr id="29" name="Straight Arrow Connector 28"/>
          <xdr:cNvCxnSpPr/>
        </xdr:nvCxnSpPr>
        <xdr:spPr>
          <a:xfrm flipV="1">
            <a:off x="10525125" y="552450"/>
            <a:ext cx="857250" cy="3238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30" name="Straight Arrow Connector 29"/>
          <xdr:cNvCxnSpPr/>
        </xdr:nvCxnSpPr>
        <xdr:spPr>
          <a:xfrm flipV="1">
            <a:off x="10525125" y="714375"/>
            <a:ext cx="866775" cy="1714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31" name="Straight Arrow Connector 30"/>
          <xdr:cNvCxnSpPr/>
        </xdr:nvCxnSpPr>
        <xdr:spPr>
          <a:xfrm flipV="1">
            <a:off x="10534650" y="885825"/>
            <a:ext cx="838200" cy="9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32" name="Straight Arrow Connector 31"/>
          <xdr:cNvCxnSpPr/>
        </xdr:nvCxnSpPr>
        <xdr:spPr>
          <a:xfrm>
            <a:off x="10553700" y="904875"/>
            <a:ext cx="838200" cy="142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0</xdr:colOff>
      <xdr:row>98</xdr:row>
      <xdr:rowOff>66675</xdr:rowOff>
    </xdr:from>
    <xdr:to>
      <xdr:col>8</xdr:col>
      <xdr:colOff>257175</xdr:colOff>
      <xdr:row>101</xdr:row>
      <xdr:rowOff>76200</xdr:rowOff>
    </xdr:to>
    <xdr:grpSp>
      <xdr:nvGrpSpPr>
        <xdr:cNvPr id="33" name="Group 32"/>
        <xdr:cNvGrpSpPr/>
      </xdr:nvGrpSpPr>
      <xdr:grpSpPr>
        <a:xfrm>
          <a:off x="10991850" y="15935325"/>
          <a:ext cx="809625" cy="495300"/>
          <a:chOff x="10525125" y="552450"/>
          <a:chExt cx="866775" cy="495300"/>
        </a:xfrm>
      </xdr:grpSpPr>
      <xdr:cxnSp macro="">
        <xdr:nvCxnSpPr>
          <xdr:cNvPr id="34" name="Straight Arrow Connector 33"/>
          <xdr:cNvCxnSpPr/>
        </xdr:nvCxnSpPr>
        <xdr:spPr>
          <a:xfrm flipV="1">
            <a:off x="10525125" y="552450"/>
            <a:ext cx="857250" cy="3238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35" name="Straight Arrow Connector 34"/>
          <xdr:cNvCxnSpPr/>
        </xdr:nvCxnSpPr>
        <xdr:spPr>
          <a:xfrm flipV="1">
            <a:off x="10525125" y="714375"/>
            <a:ext cx="866775" cy="1714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36" name="Straight Arrow Connector 35"/>
          <xdr:cNvCxnSpPr/>
        </xdr:nvCxnSpPr>
        <xdr:spPr>
          <a:xfrm flipV="1">
            <a:off x="10534650" y="885825"/>
            <a:ext cx="838200" cy="9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37" name="Straight Arrow Connector 36"/>
          <xdr:cNvCxnSpPr/>
        </xdr:nvCxnSpPr>
        <xdr:spPr>
          <a:xfrm>
            <a:off x="10553700" y="904875"/>
            <a:ext cx="838200" cy="142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0</xdr:colOff>
      <xdr:row>117</xdr:row>
      <xdr:rowOff>76200</xdr:rowOff>
    </xdr:from>
    <xdr:to>
      <xdr:col>8</xdr:col>
      <xdr:colOff>257175</xdr:colOff>
      <xdr:row>120</xdr:row>
      <xdr:rowOff>85725</xdr:rowOff>
    </xdr:to>
    <xdr:grpSp>
      <xdr:nvGrpSpPr>
        <xdr:cNvPr id="38" name="Group 37"/>
        <xdr:cNvGrpSpPr/>
      </xdr:nvGrpSpPr>
      <xdr:grpSpPr>
        <a:xfrm>
          <a:off x="10991850" y="19021425"/>
          <a:ext cx="809625" cy="495300"/>
          <a:chOff x="10525125" y="552450"/>
          <a:chExt cx="866775" cy="495300"/>
        </a:xfrm>
      </xdr:grpSpPr>
      <xdr:cxnSp macro="">
        <xdr:nvCxnSpPr>
          <xdr:cNvPr id="39" name="Straight Arrow Connector 38"/>
          <xdr:cNvCxnSpPr/>
        </xdr:nvCxnSpPr>
        <xdr:spPr>
          <a:xfrm flipV="1">
            <a:off x="10525125" y="552450"/>
            <a:ext cx="857250" cy="3238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40" name="Straight Arrow Connector 39"/>
          <xdr:cNvCxnSpPr/>
        </xdr:nvCxnSpPr>
        <xdr:spPr>
          <a:xfrm flipV="1">
            <a:off x="10525125" y="714375"/>
            <a:ext cx="866775" cy="1714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41" name="Straight Arrow Connector 40"/>
          <xdr:cNvCxnSpPr/>
        </xdr:nvCxnSpPr>
        <xdr:spPr>
          <a:xfrm flipV="1">
            <a:off x="10534650" y="885825"/>
            <a:ext cx="838200" cy="9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42" name="Straight Arrow Connector 41"/>
          <xdr:cNvCxnSpPr/>
        </xdr:nvCxnSpPr>
        <xdr:spPr>
          <a:xfrm>
            <a:off x="10553700" y="904875"/>
            <a:ext cx="838200" cy="142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0</xdr:colOff>
      <xdr:row>136</xdr:row>
      <xdr:rowOff>57150</xdr:rowOff>
    </xdr:from>
    <xdr:to>
      <xdr:col>8</xdr:col>
      <xdr:colOff>257175</xdr:colOff>
      <xdr:row>139</xdr:row>
      <xdr:rowOff>66675</xdr:rowOff>
    </xdr:to>
    <xdr:grpSp>
      <xdr:nvGrpSpPr>
        <xdr:cNvPr id="43" name="Group 42"/>
        <xdr:cNvGrpSpPr/>
      </xdr:nvGrpSpPr>
      <xdr:grpSpPr>
        <a:xfrm>
          <a:off x="10991850" y="22078950"/>
          <a:ext cx="809625" cy="495300"/>
          <a:chOff x="10525125" y="552450"/>
          <a:chExt cx="866775" cy="495300"/>
        </a:xfrm>
      </xdr:grpSpPr>
      <xdr:cxnSp macro="">
        <xdr:nvCxnSpPr>
          <xdr:cNvPr id="44" name="Straight Arrow Connector 43"/>
          <xdr:cNvCxnSpPr/>
        </xdr:nvCxnSpPr>
        <xdr:spPr>
          <a:xfrm flipV="1">
            <a:off x="10525125" y="552450"/>
            <a:ext cx="857250" cy="3238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45" name="Straight Arrow Connector 44"/>
          <xdr:cNvCxnSpPr/>
        </xdr:nvCxnSpPr>
        <xdr:spPr>
          <a:xfrm flipV="1">
            <a:off x="10525125" y="714375"/>
            <a:ext cx="866775" cy="1714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46" name="Straight Arrow Connector 45"/>
          <xdr:cNvCxnSpPr/>
        </xdr:nvCxnSpPr>
        <xdr:spPr>
          <a:xfrm flipV="1">
            <a:off x="10534650" y="885825"/>
            <a:ext cx="838200" cy="9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47" name="Straight Arrow Connector 46"/>
          <xdr:cNvCxnSpPr/>
        </xdr:nvCxnSpPr>
        <xdr:spPr>
          <a:xfrm>
            <a:off x="10553700" y="904875"/>
            <a:ext cx="838200" cy="142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0</xdr:colOff>
      <xdr:row>155</xdr:row>
      <xdr:rowOff>66675</xdr:rowOff>
    </xdr:from>
    <xdr:to>
      <xdr:col>8</xdr:col>
      <xdr:colOff>257175</xdr:colOff>
      <xdr:row>158</xdr:row>
      <xdr:rowOff>76200</xdr:rowOff>
    </xdr:to>
    <xdr:grpSp>
      <xdr:nvGrpSpPr>
        <xdr:cNvPr id="48" name="Group 47"/>
        <xdr:cNvGrpSpPr/>
      </xdr:nvGrpSpPr>
      <xdr:grpSpPr>
        <a:xfrm>
          <a:off x="10991850" y="25165050"/>
          <a:ext cx="809625" cy="495300"/>
          <a:chOff x="10525125" y="552450"/>
          <a:chExt cx="866775" cy="495300"/>
        </a:xfrm>
      </xdr:grpSpPr>
      <xdr:cxnSp macro="">
        <xdr:nvCxnSpPr>
          <xdr:cNvPr id="49" name="Straight Arrow Connector 48"/>
          <xdr:cNvCxnSpPr/>
        </xdr:nvCxnSpPr>
        <xdr:spPr>
          <a:xfrm flipV="1">
            <a:off x="10525125" y="552450"/>
            <a:ext cx="857250" cy="3238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50" name="Straight Arrow Connector 49"/>
          <xdr:cNvCxnSpPr/>
        </xdr:nvCxnSpPr>
        <xdr:spPr>
          <a:xfrm flipV="1">
            <a:off x="10525125" y="714375"/>
            <a:ext cx="866775" cy="1714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51" name="Straight Arrow Connector 50"/>
          <xdr:cNvCxnSpPr/>
        </xdr:nvCxnSpPr>
        <xdr:spPr>
          <a:xfrm flipV="1">
            <a:off x="10534650" y="885825"/>
            <a:ext cx="838200" cy="9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52" name="Straight Arrow Connector 51"/>
          <xdr:cNvCxnSpPr/>
        </xdr:nvCxnSpPr>
        <xdr:spPr>
          <a:xfrm>
            <a:off x="10553700" y="904875"/>
            <a:ext cx="838200" cy="142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9525</xdr:colOff>
      <xdr:row>8</xdr:row>
      <xdr:rowOff>95250</xdr:rowOff>
    </xdr:from>
    <xdr:to>
      <xdr:col>10</xdr:col>
      <xdr:colOff>38100</xdr:colOff>
      <xdr:row>11</xdr:row>
      <xdr:rowOff>104775</xdr:rowOff>
    </xdr:to>
    <xdr:grpSp>
      <xdr:nvGrpSpPr>
        <xdr:cNvPr id="2" name="Group 1"/>
        <xdr:cNvGrpSpPr/>
      </xdr:nvGrpSpPr>
      <xdr:grpSpPr>
        <a:xfrm>
          <a:off x="10801350" y="1390650"/>
          <a:ext cx="866775" cy="495300"/>
          <a:chOff x="10525125" y="552450"/>
          <a:chExt cx="866775" cy="495300"/>
        </a:xfrm>
      </xdr:grpSpPr>
      <xdr:cxnSp macro="">
        <xdr:nvCxnSpPr>
          <xdr:cNvPr id="3" name="Straight Arrow Connector 2"/>
          <xdr:cNvCxnSpPr/>
        </xdr:nvCxnSpPr>
        <xdr:spPr>
          <a:xfrm flipV="1">
            <a:off x="10525125" y="552450"/>
            <a:ext cx="857250" cy="3238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4" name="Straight Arrow Connector 3"/>
          <xdr:cNvCxnSpPr/>
        </xdr:nvCxnSpPr>
        <xdr:spPr>
          <a:xfrm flipV="1">
            <a:off x="10525125" y="714375"/>
            <a:ext cx="866775" cy="1714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5" name="Straight Arrow Connector 4"/>
          <xdr:cNvCxnSpPr/>
        </xdr:nvCxnSpPr>
        <xdr:spPr>
          <a:xfrm flipV="1">
            <a:off x="10534650" y="885825"/>
            <a:ext cx="838200" cy="9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6" name="Straight Arrow Connector 5"/>
          <xdr:cNvCxnSpPr/>
        </xdr:nvCxnSpPr>
        <xdr:spPr>
          <a:xfrm>
            <a:off x="10553700" y="904875"/>
            <a:ext cx="838200" cy="142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0</xdr:colOff>
      <xdr:row>15</xdr:row>
      <xdr:rowOff>85725</xdr:rowOff>
    </xdr:from>
    <xdr:to>
      <xdr:col>10</xdr:col>
      <xdr:colOff>38100</xdr:colOff>
      <xdr:row>17</xdr:row>
      <xdr:rowOff>76200</xdr:rowOff>
    </xdr:to>
    <xdr:grpSp>
      <xdr:nvGrpSpPr>
        <xdr:cNvPr id="15" name="Group 14"/>
        <xdr:cNvGrpSpPr/>
      </xdr:nvGrpSpPr>
      <xdr:grpSpPr>
        <a:xfrm>
          <a:off x="10791825" y="2514600"/>
          <a:ext cx="876300" cy="314325"/>
          <a:chOff x="10582275" y="2514600"/>
          <a:chExt cx="876300" cy="314325"/>
        </a:xfrm>
      </xdr:grpSpPr>
      <xdr:cxnSp macro="">
        <xdr:nvCxnSpPr>
          <xdr:cNvPr id="9" name="Straight Arrow Connector 8"/>
          <xdr:cNvCxnSpPr/>
        </xdr:nvCxnSpPr>
        <xdr:spPr>
          <a:xfrm flipV="1">
            <a:off x="10582275" y="2514600"/>
            <a:ext cx="866775" cy="1714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10" name="Straight Arrow Connector 9"/>
          <xdr:cNvCxnSpPr/>
        </xdr:nvCxnSpPr>
        <xdr:spPr>
          <a:xfrm flipV="1">
            <a:off x="10591800" y="2686050"/>
            <a:ext cx="838200" cy="9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13" name="Straight Arrow Connector 12"/>
          <xdr:cNvCxnSpPr/>
        </xdr:nvCxnSpPr>
        <xdr:spPr>
          <a:xfrm>
            <a:off x="10582275" y="2695575"/>
            <a:ext cx="876300" cy="1333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0</xdr:colOff>
      <xdr:row>3</xdr:row>
      <xdr:rowOff>76200</xdr:rowOff>
    </xdr:from>
    <xdr:to>
      <xdr:col>10</xdr:col>
      <xdr:colOff>38100</xdr:colOff>
      <xdr:row>5</xdr:row>
      <xdr:rowOff>66675</xdr:rowOff>
    </xdr:to>
    <xdr:grpSp>
      <xdr:nvGrpSpPr>
        <xdr:cNvPr id="16" name="Group 15"/>
        <xdr:cNvGrpSpPr/>
      </xdr:nvGrpSpPr>
      <xdr:grpSpPr>
        <a:xfrm>
          <a:off x="10791825" y="561975"/>
          <a:ext cx="876300" cy="314325"/>
          <a:chOff x="10582275" y="2514600"/>
          <a:chExt cx="876300" cy="314325"/>
        </a:xfrm>
      </xdr:grpSpPr>
      <xdr:cxnSp macro="">
        <xdr:nvCxnSpPr>
          <xdr:cNvPr id="17" name="Straight Arrow Connector 16"/>
          <xdr:cNvCxnSpPr/>
        </xdr:nvCxnSpPr>
        <xdr:spPr>
          <a:xfrm flipV="1">
            <a:off x="10582275" y="2514600"/>
            <a:ext cx="866775" cy="1714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18" name="Straight Arrow Connector 17"/>
          <xdr:cNvCxnSpPr/>
        </xdr:nvCxnSpPr>
        <xdr:spPr>
          <a:xfrm flipV="1">
            <a:off x="10591800" y="2686050"/>
            <a:ext cx="838200" cy="9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19" name="Straight Arrow Connector 18"/>
          <xdr:cNvCxnSpPr/>
        </xdr:nvCxnSpPr>
        <xdr:spPr>
          <a:xfrm>
            <a:off x="10582275" y="2695575"/>
            <a:ext cx="876300" cy="1333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137"/>
  <sheetViews>
    <sheetView showGridLines="0" tabSelected="1" workbookViewId="0">
      <selection activeCell="F9" sqref="F9"/>
    </sheetView>
  </sheetViews>
  <sheetFormatPr defaultRowHeight="12.75"/>
  <cols>
    <col min="1" max="1" width="96.140625" style="29" bestFit="1" customWidth="1"/>
    <col min="2" max="16384" width="9.140625" style="29"/>
  </cols>
  <sheetData>
    <row r="1" spans="1:1" ht="18.75">
      <c r="A1" s="28" t="s">
        <v>43</v>
      </c>
    </row>
    <row r="2" spans="1:1">
      <c r="A2" s="30" t="s">
        <v>111</v>
      </c>
    </row>
    <row r="3" spans="1:1">
      <c r="A3" s="31"/>
    </row>
    <row r="4" spans="1:1">
      <c r="A4" s="65" t="s">
        <v>114</v>
      </c>
    </row>
    <row r="5" spans="1:1">
      <c r="A5" s="29" t="s">
        <v>44</v>
      </c>
    </row>
    <row r="7" spans="1:1">
      <c r="A7" s="29" t="s">
        <v>45</v>
      </c>
    </row>
    <row r="9" spans="1:1">
      <c r="A9" s="29" t="s">
        <v>46</v>
      </c>
    </row>
    <row r="10" spans="1:1">
      <c r="A10" s="29" t="s">
        <v>47</v>
      </c>
    </row>
    <row r="23" spans="1:1">
      <c r="A23" s="31" t="s">
        <v>124</v>
      </c>
    </row>
    <row r="52" spans="1:1">
      <c r="A52" s="31" t="s">
        <v>121</v>
      </c>
    </row>
    <row r="53" spans="1:1">
      <c r="A53" s="31" t="s">
        <v>122</v>
      </c>
    </row>
    <row r="54" spans="1:1">
      <c r="A54" s="31" t="s">
        <v>133</v>
      </c>
    </row>
    <row r="55" spans="1:1">
      <c r="A55" s="31" t="s">
        <v>132</v>
      </c>
    </row>
    <row r="56" spans="1:1">
      <c r="A56" s="31" t="s">
        <v>123</v>
      </c>
    </row>
    <row r="75" spans="1:1">
      <c r="A75" s="31" t="s">
        <v>126</v>
      </c>
    </row>
    <row r="76" spans="1:1">
      <c r="A76" s="31" t="s">
        <v>127</v>
      </c>
    </row>
    <row r="77" spans="1:1">
      <c r="A77" s="31" t="s">
        <v>128</v>
      </c>
    </row>
    <row r="78" spans="1:1">
      <c r="A78" s="31" t="s">
        <v>129</v>
      </c>
    </row>
    <row r="79" spans="1:1">
      <c r="A79" s="31" t="s">
        <v>130</v>
      </c>
    </row>
    <row r="80" spans="1:1">
      <c r="A80" s="31" t="s">
        <v>112</v>
      </c>
    </row>
    <row r="81" spans="1:1">
      <c r="A81" s="31" t="s">
        <v>131</v>
      </c>
    </row>
    <row r="82" spans="1:1">
      <c r="A82" s="31" t="s">
        <v>125</v>
      </c>
    </row>
    <row r="101" spans="1:1">
      <c r="A101" s="31"/>
    </row>
    <row r="104" spans="1:1">
      <c r="A104" s="31" t="s">
        <v>134</v>
      </c>
    </row>
    <row r="106" spans="1:1">
      <c r="A106" s="65" t="s">
        <v>113</v>
      </c>
    </row>
    <row r="108" spans="1:1">
      <c r="A108" s="31" t="s">
        <v>135</v>
      </c>
    </row>
    <row r="109" spans="1:1">
      <c r="A109" s="31" t="s">
        <v>136</v>
      </c>
    </row>
    <row r="110" spans="1:1">
      <c r="A110" s="31" t="s">
        <v>115</v>
      </c>
    </row>
    <row r="111" spans="1:1">
      <c r="A111" s="31" t="s">
        <v>116</v>
      </c>
    </row>
    <row r="112" spans="1:1">
      <c r="A112" s="31" t="s">
        <v>117</v>
      </c>
    </row>
    <row r="113" spans="1:1">
      <c r="A113" s="31" t="s">
        <v>137</v>
      </c>
    </row>
    <row r="114" spans="1:1">
      <c r="A114" s="31" t="s">
        <v>118</v>
      </c>
    </row>
    <row r="116" spans="1:1">
      <c r="A116" s="31" t="s">
        <v>138</v>
      </c>
    </row>
    <row r="117" spans="1:1">
      <c r="A117" s="31" t="s">
        <v>119</v>
      </c>
    </row>
    <row r="123" spans="1:1">
      <c r="A123" s="31"/>
    </row>
    <row r="124" spans="1:1">
      <c r="A124" s="31"/>
    </row>
    <row r="125" spans="1:1">
      <c r="A125" s="31"/>
    </row>
    <row r="137" spans="1:1">
      <c r="A137" s="31"/>
    </row>
  </sheetData>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dimension ref="A1:J192"/>
  <sheetViews>
    <sheetView workbookViewId="0">
      <selection activeCell="B3" sqref="B3"/>
    </sheetView>
  </sheetViews>
  <sheetFormatPr defaultRowHeight="12.75"/>
  <cols>
    <col min="1" max="1" width="36.7109375" bestFit="1" customWidth="1"/>
    <col min="2" max="2" width="11.28515625" style="3" bestFit="1" customWidth="1"/>
    <col min="4" max="4" width="76.140625" bestFit="1" customWidth="1"/>
    <col min="5" max="5" width="9.140625" style="3"/>
    <col min="6" max="6" width="12" customWidth="1"/>
    <col min="7" max="7" width="10.42578125" customWidth="1"/>
    <col min="8" max="8" width="8.28515625" customWidth="1"/>
    <col min="10" max="10" width="12" customWidth="1"/>
  </cols>
  <sheetData>
    <row r="1" spans="1:10">
      <c r="A1" s="32" t="s">
        <v>91</v>
      </c>
      <c r="B1" s="14"/>
    </row>
    <row r="2" spans="1:10">
      <c r="A2" s="33" t="s">
        <v>92</v>
      </c>
      <c r="B2" s="15"/>
      <c r="F2" s="25" t="s">
        <v>93</v>
      </c>
      <c r="G2" s="25"/>
      <c r="H2" s="25"/>
      <c r="I2" s="25"/>
      <c r="J2" s="16"/>
    </row>
    <row r="3" spans="1:10">
      <c r="A3" s="2" t="s">
        <v>27</v>
      </c>
      <c r="B3" s="34" t="s">
        <v>102</v>
      </c>
      <c r="D3" s="2" t="s">
        <v>35</v>
      </c>
      <c r="F3" s="10"/>
      <c r="G3" s="11" t="s">
        <v>86</v>
      </c>
    </row>
    <row r="4" spans="1:10">
      <c r="A4" s="5" t="s">
        <v>28</v>
      </c>
      <c r="F4" s="10"/>
      <c r="I4" s="9">
        <f>B6</f>
        <v>0</v>
      </c>
      <c r="J4" t="s">
        <v>75</v>
      </c>
    </row>
    <row r="5" spans="1:10">
      <c r="A5" s="1" t="s">
        <v>0</v>
      </c>
      <c r="B5" s="37">
        <v>0</v>
      </c>
      <c r="D5" s="4" t="s">
        <v>5</v>
      </c>
      <c r="E5" s="6">
        <f>B9-B6</f>
        <v>0</v>
      </c>
      <c r="F5" s="10"/>
      <c r="I5" s="3">
        <f>E6</f>
        <v>0</v>
      </c>
      <c r="J5" t="s">
        <v>80</v>
      </c>
    </row>
    <row r="6" spans="1:10">
      <c r="A6" s="1" t="s">
        <v>1</v>
      </c>
      <c r="B6" s="37">
        <v>0</v>
      </c>
      <c r="D6" s="4" t="s">
        <v>6</v>
      </c>
      <c r="E6" s="6">
        <f>B5-B9</f>
        <v>0</v>
      </c>
      <c r="F6" s="17" t="str">
        <f>B3</f>
        <v>City name 1</v>
      </c>
      <c r="G6" s="3">
        <f>B5</f>
        <v>0</v>
      </c>
      <c r="I6" s="3">
        <f>E7</f>
        <v>0</v>
      </c>
      <c r="J6" s="4" t="s">
        <v>81</v>
      </c>
    </row>
    <row r="7" spans="1:10">
      <c r="D7" s="4" t="s">
        <v>7</v>
      </c>
      <c r="E7" s="6">
        <f>E5-B21</f>
        <v>0</v>
      </c>
      <c r="F7" s="10"/>
      <c r="I7" s="3">
        <f>E8</f>
        <v>0</v>
      </c>
      <c r="J7" t="s">
        <v>82</v>
      </c>
    </row>
    <row r="8" spans="1:10">
      <c r="A8" s="5" t="s">
        <v>29</v>
      </c>
      <c r="D8" s="4" t="s">
        <v>61</v>
      </c>
      <c r="E8" s="6">
        <f>B21</f>
        <v>0</v>
      </c>
      <c r="F8" s="10"/>
      <c r="I8" s="3">
        <f>SUM(I4:I7)</f>
        <v>0</v>
      </c>
      <c r="J8" t="s">
        <v>83</v>
      </c>
    </row>
    <row r="9" spans="1:10">
      <c r="A9" s="4" t="s">
        <v>30</v>
      </c>
      <c r="B9" s="37">
        <v>0</v>
      </c>
      <c r="F9" s="10"/>
    </row>
    <row r="10" spans="1:10">
      <c r="F10" s="10"/>
    </row>
    <row r="11" spans="1:10">
      <c r="A11" s="5" t="s">
        <v>31</v>
      </c>
      <c r="F11" s="10"/>
    </row>
    <row r="12" spans="1:10">
      <c r="A12" s="4" t="str">
        <f>CONCATENATE("Jobs held by residents of ",$B$22)</f>
        <v>Jobs held by residents of City name 2</v>
      </c>
      <c r="B12" s="35">
        <v>0</v>
      </c>
      <c r="F12" s="10"/>
    </row>
    <row r="13" spans="1:10">
      <c r="A13" s="4" t="str">
        <f>CONCATENATE("Jobs held by residents of ",$B$41)</f>
        <v>Jobs held by residents of City name 3</v>
      </c>
      <c r="B13" s="35">
        <v>0</v>
      </c>
      <c r="F13" s="10"/>
    </row>
    <row r="14" spans="1:10">
      <c r="A14" s="4" t="str">
        <f>CONCATENATE("Jobs held by residents of ",$B$60)</f>
        <v>Jobs held by residents of City name 4</v>
      </c>
      <c r="B14" s="35">
        <v>0</v>
      </c>
      <c r="F14" s="10"/>
    </row>
    <row r="15" spans="1:10">
      <c r="A15" s="4" t="str">
        <f>CONCATENATE("Jobs held by residents of ",$B$79)</f>
        <v>Jobs held by residents of City name 5</v>
      </c>
      <c r="B15" s="35">
        <v>0</v>
      </c>
      <c r="F15" s="10"/>
    </row>
    <row r="16" spans="1:10">
      <c r="A16" s="4" t="str">
        <f>CONCATENATE("Jobs held by residents of ",$B$98)</f>
        <v>Jobs held by residents of City name 6</v>
      </c>
      <c r="B16" s="35">
        <v>0</v>
      </c>
      <c r="F16" s="10"/>
    </row>
    <row r="17" spans="1:10">
      <c r="A17" s="4" t="str">
        <f>CONCATENATE("Jobs held by residents of ",$B$117)</f>
        <v>Jobs held by residents of City name 7</v>
      </c>
      <c r="B17" s="35">
        <v>0</v>
      </c>
      <c r="F17" s="10"/>
    </row>
    <row r="18" spans="1:10">
      <c r="A18" s="4" t="str">
        <f>CONCATENATE("Jobs held by residents of ",$B$136)</f>
        <v>Jobs held by residents of City name 8</v>
      </c>
      <c r="B18" s="35">
        <v>0</v>
      </c>
      <c r="F18" s="10"/>
    </row>
    <row r="19" spans="1:10">
      <c r="A19" s="4" t="str">
        <f>CONCATENATE("Jobs held by residents of ",$B$155)</f>
        <v>Jobs held by residents of City name 9</v>
      </c>
      <c r="B19" s="35">
        <v>0</v>
      </c>
      <c r="F19" s="10"/>
    </row>
    <row r="20" spans="1:10">
      <c r="A20" s="4" t="str">
        <f>CONCATENATE("Jobs held by residents of ",$B$174)</f>
        <v>Jobs held by residents of City name 10</v>
      </c>
      <c r="B20" s="35">
        <v>0</v>
      </c>
      <c r="F20" s="10"/>
    </row>
    <row r="21" spans="1:10">
      <c r="B21" s="6">
        <f>SUM(B12:B20)</f>
        <v>0</v>
      </c>
      <c r="F21" s="10"/>
    </row>
    <row r="22" spans="1:10">
      <c r="A22" s="2" t="s">
        <v>32</v>
      </c>
      <c r="B22" s="34" t="s">
        <v>103</v>
      </c>
      <c r="D22" s="2" t="s">
        <v>35</v>
      </c>
      <c r="F22" s="10"/>
    </row>
    <row r="23" spans="1:10">
      <c r="A23" s="5" t="s">
        <v>28</v>
      </c>
      <c r="F23" s="10"/>
      <c r="I23" s="9">
        <f>B25</f>
        <v>0</v>
      </c>
      <c r="J23" t="s">
        <v>75</v>
      </c>
    </row>
    <row r="24" spans="1:10">
      <c r="A24" s="1" t="s">
        <v>0</v>
      </c>
      <c r="B24" s="35">
        <v>0</v>
      </c>
      <c r="D24" s="4" t="s">
        <v>5</v>
      </c>
      <c r="E24" s="6">
        <f>B28-B25</f>
        <v>0</v>
      </c>
      <c r="F24" s="10"/>
      <c r="I24" s="3">
        <f>E25</f>
        <v>0</v>
      </c>
      <c r="J24" t="s">
        <v>80</v>
      </c>
    </row>
    <row r="25" spans="1:10">
      <c r="A25" s="1" t="s">
        <v>1</v>
      </c>
      <c r="B25" s="35">
        <v>0</v>
      </c>
      <c r="D25" s="4" t="s">
        <v>6</v>
      </c>
      <c r="E25" s="6">
        <f>B24-B28</f>
        <v>0</v>
      </c>
      <c r="F25" s="17" t="str">
        <f>B22</f>
        <v>City name 2</v>
      </c>
      <c r="G25" s="3">
        <f>B24</f>
        <v>0</v>
      </c>
      <c r="I25" s="3">
        <f>E26</f>
        <v>0</v>
      </c>
      <c r="J25" s="4" t="s">
        <v>81</v>
      </c>
    </row>
    <row r="26" spans="1:10">
      <c r="D26" s="4" t="s">
        <v>7</v>
      </c>
      <c r="E26" s="6">
        <f>E24-B40</f>
        <v>0</v>
      </c>
      <c r="F26" s="10"/>
      <c r="I26" s="3">
        <f>E27</f>
        <v>0</v>
      </c>
      <c r="J26" t="s">
        <v>82</v>
      </c>
    </row>
    <row r="27" spans="1:10">
      <c r="A27" s="5" t="s">
        <v>29</v>
      </c>
      <c r="D27" s="4" t="s">
        <v>61</v>
      </c>
      <c r="E27" s="6">
        <f>B40</f>
        <v>0</v>
      </c>
      <c r="F27" s="10"/>
      <c r="I27" s="3">
        <f>SUM(I23:I26)</f>
        <v>0</v>
      </c>
      <c r="J27" t="s">
        <v>83</v>
      </c>
    </row>
    <row r="28" spans="1:10">
      <c r="A28" s="4" t="s">
        <v>30</v>
      </c>
      <c r="B28" s="35">
        <v>0</v>
      </c>
      <c r="F28" s="10"/>
    </row>
    <row r="29" spans="1:10">
      <c r="F29" s="10"/>
    </row>
    <row r="30" spans="1:10">
      <c r="A30" s="5" t="s">
        <v>31</v>
      </c>
      <c r="F30" s="10"/>
    </row>
    <row r="31" spans="1:10">
      <c r="A31" s="4" t="str">
        <f>CONCATENATE("Jobs held by residents of ",$B$3)</f>
        <v>Jobs held by residents of City name 1</v>
      </c>
      <c r="B31" s="35">
        <v>0</v>
      </c>
      <c r="F31" s="10"/>
    </row>
    <row r="32" spans="1:10">
      <c r="A32" s="4" t="str">
        <f>CONCATENATE("Jobs held by residents of ",$B$41)</f>
        <v>Jobs held by residents of City name 3</v>
      </c>
      <c r="B32" s="35">
        <v>0</v>
      </c>
      <c r="F32" s="10"/>
    </row>
    <row r="33" spans="1:10">
      <c r="A33" s="4" t="str">
        <f>CONCATENATE("Jobs held by residents of ",$B$60)</f>
        <v>Jobs held by residents of City name 4</v>
      </c>
      <c r="B33" s="35">
        <v>0</v>
      </c>
      <c r="F33" s="10"/>
    </row>
    <row r="34" spans="1:10">
      <c r="A34" s="4" t="str">
        <f>CONCATENATE("Jobs held by residents of ",$B$79)</f>
        <v>Jobs held by residents of City name 5</v>
      </c>
      <c r="B34" s="35">
        <v>0</v>
      </c>
      <c r="F34" s="10"/>
    </row>
    <row r="35" spans="1:10">
      <c r="A35" s="4" t="str">
        <f>CONCATENATE("Jobs held by residents of ",$B$98)</f>
        <v>Jobs held by residents of City name 6</v>
      </c>
      <c r="B35" s="35">
        <v>0</v>
      </c>
      <c r="F35" s="10"/>
    </row>
    <row r="36" spans="1:10">
      <c r="A36" s="4" t="str">
        <f>CONCATENATE("Jobs held by residents of ",$B$117)</f>
        <v>Jobs held by residents of City name 7</v>
      </c>
      <c r="B36" s="35">
        <v>0</v>
      </c>
      <c r="F36" s="10"/>
    </row>
    <row r="37" spans="1:10">
      <c r="A37" s="4" t="str">
        <f>CONCATENATE("Jobs held by residents of ",$B$136)</f>
        <v>Jobs held by residents of City name 8</v>
      </c>
      <c r="B37" s="35">
        <v>0</v>
      </c>
      <c r="F37" s="10"/>
    </row>
    <row r="38" spans="1:10">
      <c r="A38" s="4" t="str">
        <f>CONCATENATE("Jobs held by residents of ",$B$155)</f>
        <v>Jobs held by residents of City name 9</v>
      </c>
      <c r="B38" s="35">
        <v>0</v>
      </c>
      <c r="F38" s="10"/>
    </row>
    <row r="39" spans="1:10">
      <c r="A39" s="4" t="str">
        <f>CONCATENATE("Jobs held by residents of ",$B$174)</f>
        <v>Jobs held by residents of City name 10</v>
      </c>
      <c r="B39" s="35">
        <v>0</v>
      </c>
      <c r="F39" s="10"/>
    </row>
    <row r="40" spans="1:10">
      <c r="B40" s="6">
        <f>SUM(B31:B39)</f>
        <v>0</v>
      </c>
      <c r="F40" s="10"/>
    </row>
    <row r="41" spans="1:10">
      <c r="A41" s="2" t="s">
        <v>33</v>
      </c>
      <c r="B41" s="34" t="s">
        <v>104</v>
      </c>
      <c r="D41" s="2" t="s">
        <v>35</v>
      </c>
      <c r="F41" s="10"/>
    </row>
    <row r="42" spans="1:10">
      <c r="A42" s="5" t="s">
        <v>28</v>
      </c>
      <c r="F42" s="10"/>
      <c r="I42" s="9">
        <f>B44</f>
        <v>0</v>
      </c>
      <c r="J42" t="s">
        <v>75</v>
      </c>
    </row>
    <row r="43" spans="1:10">
      <c r="A43" s="1" t="s">
        <v>0</v>
      </c>
      <c r="B43" s="35">
        <v>0</v>
      </c>
      <c r="D43" s="4" t="s">
        <v>5</v>
      </c>
      <c r="E43" s="6">
        <f>B47-B44</f>
        <v>0</v>
      </c>
      <c r="F43" s="10"/>
      <c r="I43" s="3">
        <f>E44</f>
        <v>0</v>
      </c>
      <c r="J43" t="s">
        <v>80</v>
      </c>
    </row>
    <row r="44" spans="1:10">
      <c r="A44" s="1" t="s">
        <v>1</v>
      </c>
      <c r="B44" s="35">
        <v>0</v>
      </c>
      <c r="D44" s="4" t="s">
        <v>6</v>
      </c>
      <c r="E44" s="6">
        <f>B43-B47</f>
        <v>0</v>
      </c>
      <c r="F44" s="17" t="str">
        <f>B41</f>
        <v>City name 3</v>
      </c>
      <c r="G44" s="3">
        <f>B43</f>
        <v>0</v>
      </c>
      <c r="I44" s="3">
        <f>E45</f>
        <v>0</v>
      </c>
      <c r="J44" s="4" t="s">
        <v>81</v>
      </c>
    </row>
    <row r="45" spans="1:10">
      <c r="D45" s="4" t="s">
        <v>7</v>
      </c>
      <c r="E45" s="6">
        <f>E43-B59</f>
        <v>0</v>
      </c>
      <c r="F45" s="10"/>
      <c r="I45" s="3">
        <f>E46</f>
        <v>0</v>
      </c>
      <c r="J45" t="s">
        <v>82</v>
      </c>
    </row>
    <row r="46" spans="1:10">
      <c r="A46" s="5" t="s">
        <v>29</v>
      </c>
      <c r="D46" s="4" t="s">
        <v>61</v>
      </c>
      <c r="E46" s="6">
        <f>B59</f>
        <v>0</v>
      </c>
      <c r="F46" s="10"/>
      <c r="I46" s="3">
        <f>SUM(I42:I45)</f>
        <v>0</v>
      </c>
      <c r="J46" t="s">
        <v>83</v>
      </c>
    </row>
    <row r="47" spans="1:10">
      <c r="A47" s="4" t="s">
        <v>30</v>
      </c>
      <c r="B47" s="35">
        <v>0</v>
      </c>
      <c r="F47" s="10"/>
    </row>
    <row r="48" spans="1:10">
      <c r="F48" s="10"/>
    </row>
    <row r="49" spans="1:10">
      <c r="A49" s="5" t="s">
        <v>31</v>
      </c>
      <c r="F49" s="10"/>
    </row>
    <row r="50" spans="1:10">
      <c r="A50" s="4" t="str">
        <f>CONCATENATE("Jobs held by residents of ",$B$3)</f>
        <v>Jobs held by residents of City name 1</v>
      </c>
      <c r="B50" s="35">
        <v>0</v>
      </c>
      <c r="F50" s="10"/>
    </row>
    <row r="51" spans="1:10">
      <c r="A51" s="4" t="str">
        <f>CONCATENATE("Jobs held by residents of ",$B$22)</f>
        <v>Jobs held by residents of City name 2</v>
      </c>
      <c r="B51" s="35">
        <v>0</v>
      </c>
      <c r="F51" s="10"/>
    </row>
    <row r="52" spans="1:10">
      <c r="A52" s="4" t="str">
        <f>CONCATENATE("Jobs held by residents of ",$B$60)</f>
        <v>Jobs held by residents of City name 4</v>
      </c>
      <c r="B52" s="35">
        <v>0</v>
      </c>
      <c r="F52" s="10"/>
    </row>
    <row r="53" spans="1:10">
      <c r="A53" s="4" t="str">
        <f>CONCATENATE("Jobs held by residents of ",$B$79)</f>
        <v>Jobs held by residents of City name 5</v>
      </c>
      <c r="B53" s="35">
        <v>0</v>
      </c>
      <c r="F53" s="10"/>
    </row>
    <row r="54" spans="1:10">
      <c r="A54" s="4" t="str">
        <f>CONCATENATE("Jobs held by residents of ",$B$98)</f>
        <v>Jobs held by residents of City name 6</v>
      </c>
      <c r="B54" s="35">
        <v>0</v>
      </c>
      <c r="F54" s="10"/>
    </row>
    <row r="55" spans="1:10">
      <c r="A55" s="4" t="str">
        <f>CONCATENATE("Jobs held by residents of ",$B$117)</f>
        <v>Jobs held by residents of City name 7</v>
      </c>
      <c r="B55" s="35">
        <v>0</v>
      </c>
      <c r="F55" s="10"/>
    </row>
    <row r="56" spans="1:10">
      <c r="A56" s="4" t="str">
        <f>CONCATENATE("Jobs held by residents of ",$B$136)</f>
        <v>Jobs held by residents of City name 8</v>
      </c>
      <c r="B56" s="35">
        <v>0</v>
      </c>
      <c r="F56" s="10"/>
    </row>
    <row r="57" spans="1:10">
      <c r="A57" s="4" t="str">
        <f>CONCATENATE("Jobs held by residents of ",$B$155)</f>
        <v>Jobs held by residents of City name 9</v>
      </c>
      <c r="B57" s="35">
        <v>0</v>
      </c>
      <c r="F57" s="10"/>
    </row>
    <row r="58" spans="1:10">
      <c r="A58" s="4" t="str">
        <f>CONCATENATE("Jobs held by residents of ",$B$174)</f>
        <v>Jobs held by residents of City name 10</v>
      </c>
      <c r="B58" s="35">
        <v>0</v>
      </c>
      <c r="F58" s="10"/>
    </row>
    <row r="59" spans="1:10">
      <c r="B59" s="6">
        <f>SUM(B50:B58)</f>
        <v>0</v>
      </c>
      <c r="F59" s="10"/>
    </row>
    <row r="60" spans="1:10">
      <c r="A60" s="2" t="s">
        <v>48</v>
      </c>
      <c r="B60" s="34" t="s">
        <v>105</v>
      </c>
      <c r="D60" s="2" t="s">
        <v>35</v>
      </c>
      <c r="F60" s="10"/>
    </row>
    <row r="61" spans="1:10">
      <c r="A61" s="5" t="s">
        <v>28</v>
      </c>
      <c r="F61" s="10"/>
      <c r="I61" s="9">
        <f>B63</f>
        <v>0</v>
      </c>
      <c r="J61" t="s">
        <v>75</v>
      </c>
    </row>
    <row r="62" spans="1:10">
      <c r="A62" s="1" t="s">
        <v>0</v>
      </c>
      <c r="B62" s="38">
        <v>0</v>
      </c>
      <c r="D62" s="4" t="s">
        <v>5</v>
      </c>
      <c r="E62" s="6">
        <f>B66-B63</f>
        <v>0</v>
      </c>
      <c r="F62" s="10"/>
      <c r="I62" s="3">
        <f>E63</f>
        <v>0</v>
      </c>
      <c r="J62" t="s">
        <v>80</v>
      </c>
    </row>
    <row r="63" spans="1:10">
      <c r="A63" s="1" t="s">
        <v>1</v>
      </c>
      <c r="B63" s="39">
        <v>0</v>
      </c>
      <c r="D63" s="4" t="s">
        <v>6</v>
      </c>
      <c r="E63" s="6">
        <f>B62-B66</f>
        <v>0</v>
      </c>
      <c r="F63" s="17" t="str">
        <f>B60</f>
        <v>City name 4</v>
      </c>
      <c r="G63" s="3">
        <f>B62</f>
        <v>0</v>
      </c>
      <c r="I63" s="3">
        <f>E64</f>
        <v>0</v>
      </c>
      <c r="J63" s="4" t="s">
        <v>81</v>
      </c>
    </row>
    <row r="64" spans="1:10">
      <c r="D64" s="4" t="s">
        <v>7</v>
      </c>
      <c r="E64" s="6">
        <f>E62-B78</f>
        <v>0</v>
      </c>
      <c r="F64" s="10"/>
      <c r="I64" s="3">
        <f>E65</f>
        <v>0</v>
      </c>
      <c r="J64" t="s">
        <v>82</v>
      </c>
    </row>
    <row r="65" spans="1:10">
      <c r="A65" s="5" t="s">
        <v>29</v>
      </c>
      <c r="D65" s="4" t="s">
        <v>61</v>
      </c>
      <c r="E65" s="6">
        <f>B78</f>
        <v>0</v>
      </c>
      <c r="F65" s="10"/>
      <c r="I65" s="3">
        <f>SUM(I61:I64)</f>
        <v>0</v>
      </c>
      <c r="J65" t="s">
        <v>83</v>
      </c>
    </row>
    <row r="66" spans="1:10">
      <c r="A66" s="4" t="s">
        <v>30</v>
      </c>
      <c r="B66" s="37">
        <v>0</v>
      </c>
      <c r="F66" s="10"/>
    </row>
    <row r="67" spans="1:10">
      <c r="F67" s="10"/>
    </row>
    <row r="68" spans="1:10">
      <c r="A68" s="5" t="s">
        <v>31</v>
      </c>
      <c r="F68" s="10"/>
    </row>
    <row r="69" spans="1:10">
      <c r="A69" s="4" t="str">
        <f>CONCATENATE("Jobs held by residents of ",$B$3)</f>
        <v>Jobs held by residents of City name 1</v>
      </c>
      <c r="B69" s="35">
        <v>0</v>
      </c>
      <c r="F69" s="10"/>
    </row>
    <row r="70" spans="1:10">
      <c r="A70" s="4" t="str">
        <f>CONCATENATE("Jobs held by residents of ",$B$22)</f>
        <v>Jobs held by residents of City name 2</v>
      </c>
      <c r="B70" s="35">
        <v>0</v>
      </c>
      <c r="D70" s="7"/>
      <c r="F70" s="10"/>
    </row>
    <row r="71" spans="1:10">
      <c r="A71" s="4" t="str">
        <f>CONCATENATE("Jobs held by residents of ",$B$41)</f>
        <v>Jobs held by residents of City name 3</v>
      </c>
      <c r="B71" s="35">
        <v>0</v>
      </c>
      <c r="F71" s="10"/>
    </row>
    <row r="72" spans="1:10">
      <c r="A72" s="4" t="str">
        <f>CONCATENATE("Jobs held by residents of ",$B$79)</f>
        <v>Jobs held by residents of City name 5</v>
      </c>
      <c r="B72" s="35">
        <v>0</v>
      </c>
      <c r="F72" s="10"/>
    </row>
    <row r="73" spans="1:10">
      <c r="A73" s="4" t="str">
        <f>CONCATENATE("Jobs held by residents of ",$B$98)</f>
        <v>Jobs held by residents of City name 6</v>
      </c>
      <c r="B73" s="35">
        <v>0</v>
      </c>
      <c r="F73" s="10"/>
    </row>
    <row r="74" spans="1:10">
      <c r="A74" s="4" t="str">
        <f>CONCATENATE("Jobs held by residents of ",$B$117)</f>
        <v>Jobs held by residents of City name 7</v>
      </c>
      <c r="B74" s="35">
        <v>0</v>
      </c>
      <c r="F74" s="10"/>
    </row>
    <row r="75" spans="1:10">
      <c r="A75" s="4" t="str">
        <f>CONCATENATE("Jobs held by residents of ",$B$136)</f>
        <v>Jobs held by residents of City name 8</v>
      </c>
      <c r="B75" s="35">
        <v>0</v>
      </c>
      <c r="F75" s="10"/>
    </row>
    <row r="76" spans="1:10">
      <c r="A76" s="4" t="str">
        <f>CONCATENATE("Jobs held by residents of ",$B$155)</f>
        <v>Jobs held by residents of City name 9</v>
      </c>
      <c r="B76" s="35">
        <v>0</v>
      </c>
      <c r="F76" s="10"/>
    </row>
    <row r="77" spans="1:10">
      <c r="A77" s="4" t="str">
        <f>CONCATENATE("Jobs held by residents of ",$B$174)</f>
        <v>Jobs held by residents of City name 10</v>
      </c>
      <c r="B77" s="35">
        <v>0</v>
      </c>
      <c r="F77" s="10"/>
    </row>
    <row r="78" spans="1:10">
      <c r="B78" s="6">
        <f>SUM(B69:B77)</f>
        <v>0</v>
      </c>
      <c r="F78" s="10"/>
    </row>
    <row r="79" spans="1:10">
      <c r="A79" s="2" t="s">
        <v>49</v>
      </c>
      <c r="B79" s="34" t="s">
        <v>97</v>
      </c>
      <c r="D79" s="2" t="s">
        <v>35</v>
      </c>
      <c r="F79" s="10"/>
    </row>
    <row r="80" spans="1:10">
      <c r="A80" s="5" t="s">
        <v>28</v>
      </c>
      <c r="F80" s="10"/>
      <c r="I80" s="9">
        <f>B82</f>
        <v>0</v>
      </c>
      <c r="J80" t="s">
        <v>75</v>
      </c>
    </row>
    <row r="81" spans="1:10">
      <c r="A81" s="1" t="s">
        <v>0</v>
      </c>
      <c r="B81" s="38">
        <v>0</v>
      </c>
      <c r="D81" s="4" t="s">
        <v>5</v>
      </c>
      <c r="E81" s="6">
        <f>B85-B82</f>
        <v>0</v>
      </c>
      <c r="F81" s="10"/>
      <c r="I81" s="3">
        <f>E82</f>
        <v>0</v>
      </c>
      <c r="J81" t="s">
        <v>80</v>
      </c>
    </row>
    <row r="82" spans="1:10">
      <c r="A82" s="1" t="s">
        <v>1</v>
      </c>
      <c r="B82" s="39">
        <v>0</v>
      </c>
      <c r="D82" s="4" t="s">
        <v>6</v>
      </c>
      <c r="E82" s="6">
        <f>B81-B85</f>
        <v>0</v>
      </c>
      <c r="F82" s="17" t="str">
        <f>B79</f>
        <v>City name 5</v>
      </c>
      <c r="G82" s="3">
        <f>B81</f>
        <v>0</v>
      </c>
      <c r="I82" s="3">
        <f>E83</f>
        <v>0</v>
      </c>
      <c r="J82" s="4" t="s">
        <v>81</v>
      </c>
    </row>
    <row r="83" spans="1:10">
      <c r="D83" s="4" t="s">
        <v>7</v>
      </c>
      <c r="E83" s="6">
        <f>E81-B97</f>
        <v>0</v>
      </c>
      <c r="F83" s="10"/>
      <c r="I83" s="3">
        <f>E84</f>
        <v>0</v>
      </c>
      <c r="J83" t="s">
        <v>82</v>
      </c>
    </row>
    <row r="84" spans="1:10">
      <c r="A84" s="5" t="s">
        <v>29</v>
      </c>
      <c r="D84" s="4" t="s">
        <v>61</v>
      </c>
      <c r="E84" s="6">
        <f>B97</f>
        <v>0</v>
      </c>
      <c r="F84" s="10"/>
      <c r="I84" s="3">
        <f>SUM(I80:I83)</f>
        <v>0</v>
      </c>
      <c r="J84" t="s">
        <v>83</v>
      </c>
    </row>
    <row r="85" spans="1:10">
      <c r="A85" s="4" t="s">
        <v>30</v>
      </c>
      <c r="B85" s="37">
        <v>0</v>
      </c>
      <c r="F85" s="10"/>
    </row>
    <row r="86" spans="1:10">
      <c r="F86" s="10"/>
    </row>
    <row r="87" spans="1:10">
      <c r="A87" s="5" t="s">
        <v>31</v>
      </c>
      <c r="F87" s="10"/>
    </row>
    <row r="88" spans="1:10">
      <c r="A88" s="4" t="str">
        <f>CONCATENATE("Jobs held by residents of ",$B$3)</f>
        <v>Jobs held by residents of City name 1</v>
      </c>
      <c r="B88" s="35">
        <v>0</v>
      </c>
      <c r="F88" s="10"/>
    </row>
    <row r="89" spans="1:10">
      <c r="A89" s="4" t="str">
        <f>CONCATENATE("Jobs held by residents of ",$B$22)</f>
        <v>Jobs held by residents of City name 2</v>
      </c>
      <c r="B89" s="35">
        <v>0</v>
      </c>
      <c r="F89" s="10"/>
    </row>
    <row r="90" spans="1:10">
      <c r="A90" s="4" t="str">
        <f>CONCATENATE("Jobs held by residents of ",$B$41)</f>
        <v>Jobs held by residents of City name 3</v>
      </c>
      <c r="B90" s="35">
        <v>0</v>
      </c>
      <c r="F90" s="10"/>
    </row>
    <row r="91" spans="1:10">
      <c r="A91" s="4" t="str">
        <f>CONCATENATE("Jobs held by residents of ",$B$60)</f>
        <v>Jobs held by residents of City name 4</v>
      </c>
      <c r="B91" s="35">
        <v>0</v>
      </c>
      <c r="F91" s="10"/>
    </row>
    <row r="92" spans="1:10">
      <c r="A92" s="4" t="str">
        <f>CONCATENATE("Jobs held by residents of ",$B$98)</f>
        <v>Jobs held by residents of City name 6</v>
      </c>
      <c r="B92" s="35">
        <v>0</v>
      </c>
      <c r="F92" s="10"/>
    </row>
    <row r="93" spans="1:10">
      <c r="A93" s="4" t="str">
        <f>CONCATENATE("Jobs held by residents of ",$B$117)</f>
        <v>Jobs held by residents of City name 7</v>
      </c>
      <c r="B93" s="35">
        <v>0</v>
      </c>
      <c r="F93" s="10"/>
    </row>
    <row r="94" spans="1:10">
      <c r="A94" s="4" t="str">
        <f>CONCATENATE("Jobs held by residents of ",$B$136)</f>
        <v>Jobs held by residents of City name 8</v>
      </c>
      <c r="B94" s="35">
        <v>0</v>
      </c>
      <c r="F94" s="10"/>
    </row>
    <row r="95" spans="1:10">
      <c r="A95" s="4" t="str">
        <f>CONCATENATE("Jobs held by residents of ",$B$155)</f>
        <v>Jobs held by residents of City name 9</v>
      </c>
      <c r="B95" s="35">
        <v>0</v>
      </c>
      <c r="F95" s="10"/>
    </row>
    <row r="96" spans="1:10">
      <c r="A96" s="4" t="str">
        <f>CONCATENATE("Jobs held by residents of ",$B$174)</f>
        <v>Jobs held by residents of City name 10</v>
      </c>
      <c r="B96" s="35">
        <v>0</v>
      </c>
      <c r="F96" s="10"/>
    </row>
    <row r="97" spans="1:10">
      <c r="B97" s="6">
        <f>SUM(B88:B96)</f>
        <v>0</v>
      </c>
      <c r="F97" s="10"/>
    </row>
    <row r="98" spans="1:10">
      <c r="A98" s="2" t="s">
        <v>50</v>
      </c>
      <c r="B98" s="34" t="s">
        <v>98</v>
      </c>
      <c r="D98" s="2" t="s">
        <v>35</v>
      </c>
      <c r="F98" s="10"/>
    </row>
    <row r="99" spans="1:10">
      <c r="A99" s="5" t="s">
        <v>28</v>
      </c>
      <c r="F99" s="10"/>
      <c r="I99" s="9">
        <f>B101</f>
        <v>0</v>
      </c>
      <c r="J99" t="s">
        <v>75</v>
      </c>
    </row>
    <row r="100" spans="1:10">
      <c r="A100" s="1" t="s">
        <v>0</v>
      </c>
      <c r="B100" s="38">
        <v>0</v>
      </c>
      <c r="D100" s="4" t="s">
        <v>5</v>
      </c>
      <c r="E100" s="6">
        <f>B104-B101</f>
        <v>0</v>
      </c>
      <c r="F100" s="10"/>
      <c r="I100" s="3">
        <f>E101</f>
        <v>0</v>
      </c>
      <c r="J100" t="s">
        <v>80</v>
      </c>
    </row>
    <row r="101" spans="1:10">
      <c r="A101" s="1" t="s">
        <v>1</v>
      </c>
      <c r="B101" s="39">
        <v>0</v>
      </c>
      <c r="D101" s="4" t="s">
        <v>6</v>
      </c>
      <c r="E101" s="6">
        <f>B100-B104</f>
        <v>0</v>
      </c>
      <c r="F101" s="17" t="str">
        <f>B98</f>
        <v>City name 6</v>
      </c>
      <c r="G101" s="3">
        <f>B100</f>
        <v>0</v>
      </c>
      <c r="I101" s="3">
        <f>E102</f>
        <v>0</v>
      </c>
      <c r="J101" s="4" t="s">
        <v>81</v>
      </c>
    </row>
    <row r="102" spans="1:10">
      <c r="D102" s="4" t="s">
        <v>7</v>
      </c>
      <c r="E102" s="6">
        <f>E100-B116</f>
        <v>0</v>
      </c>
      <c r="F102" s="10"/>
      <c r="I102" s="3">
        <f>E103</f>
        <v>0</v>
      </c>
      <c r="J102" t="s">
        <v>82</v>
      </c>
    </row>
    <row r="103" spans="1:10">
      <c r="A103" s="5" t="s">
        <v>29</v>
      </c>
      <c r="D103" s="4" t="s">
        <v>61</v>
      </c>
      <c r="E103" s="6">
        <f>B116</f>
        <v>0</v>
      </c>
      <c r="F103" s="10"/>
      <c r="I103" s="3">
        <f>SUM(I99:I102)</f>
        <v>0</v>
      </c>
      <c r="J103" t="s">
        <v>83</v>
      </c>
    </row>
    <row r="104" spans="1:10">
      <c r="A104" s="4" t="s">
        <v>30</v>
      </c>
      <c r="B104" s="37">
        <v>0</v>
      </c>
      <c r="F104" s="10"/>
    </row>
    <row r="105" spans="1:10">
      <c r="F105" s="10"/>
    </row>
    <row r="106" spans="1:10">
      <c r="A106" s="5" t="s">
        <v>31</v>
      </c>
      <c r="F106" s="10"/>
    </row>
    <row r="107" spans="1:10">
      <c r="A107" s="4" t="str">
        <f>CONCATENATE("Jobs held by residents of ",$B$3)</f>
        <v>Jobs held by residents of City name 1</v>
      </c>
      <c r="B107" s="35">
        <v>0</v>
      </c>
      <c r="F107" s="10"/>
    </row>
    <row r="108" spans="1:10">
      <c r="A108" s="4" t="str">
        <f>CONCATENATE("Jobs held by residents of ",$B$22)</f>
        <v>Jobs held by residents of City name 2</v>
      </c>
      <c r="B108" s="35">
        <v>0</v>
      </c>
      <c r="F108" s="10"/>
    </row>
    <row r="109" spans="1:10">
      <c r="A109" s="4" t="str">
        <f>CONCATENATE("Jobs held by residents of ",$B$41)</f>
        <v>Jobs held by residents of City name 3</v>
      </c>
      <c r="B109" s="35">
        <v>0</v>
      </c>
      <c r="F109" s="10"/>
    </row>
    <row r="110" spans="1:10">
      <c r="A110" s="4" t="str">
        <f>CONCATENATE("Jobs held by residents of ",$B$60)</f>
        <v>Jobs held by residents of City name 4</v>
      </c>
      <c r="B110" s="35">
        <v>0</v>
      </c>
      <c r="F110" s="10"/>
    </row>
    <row r="111" spans="1:10">
      <c r="A111" s="4" t="str">
        <f>CONCATENATE("Jobs held by residents of ",$B$79)</f>
        <v>Jobs held by residents of City name 5</v>
      </c>
      <c r="B111" s="35">
        <v>0</v>
      </c>
      <c r="F111" s="10"/>
    </row>
    <row r="112" spans="1:10">
      <c r="A112" s="4" t="str">
        <f>CONCATENATE("Jobs held by residents of ",$B$117)</f>
        <v>Jobs held by residents of City name 7</v>
      </c>
      <c r="B112" s="35">
        <v>0</v>
      </c>
      <c r="F112" s="10"/>
    </row>
    <row r="113" spans="1:10">
      <c r="A113" s="4" t="str">
        <f>CONCATENATE("Jobs held by residents of ",$B$136)</f>
        <v>Jobs held by residents of City name 8</v>
      </c>
      <c r="B113" s="35">
        <v>0</v>
      </c>
      <c r="F113" s="10"/>
    </row>
    <row r="114" spans="1:10">
      <c r="A114" s="4" t="str">
        <f>CONCATENATE("Jobs held by residents of ",$B$155)</f>
        <v>Jobs held by residents of City name 9</v>
      </c>
      <c r="B114" s="35">
        <v>0</v>
      </c>
      <c r="F114" s="10"/>
    </row>
    <row r="115" spans="1:10">
      <c r="A115" s="4" t="str">
        <f>CONCATENATE("Jobs held by residents of ",$B$174)</f>
        <v>Jobs held by residents of City name 10</v>
      </c>
      <c r="B115" s="35">
        <v>0</v>
      </c>
      <c r="F115" s="10"/>
    </row>
    <row r="116" spans="1:10">
      <c r="B116" s="6">
        <f>SUM(B107:B115)</f>
        <v>0</v>
      </c>
      <c r="F116" s="10"/>
    </row>
    <row r="117" spans="1:10">
      <c r="A117" s="2" t="s">
        <v>51</v>
      </c>
      <c r="B117" s="34" t="s">
        <v>99</v>
      </c>
      <c r="D117" s="2" t="s">
        <v>35</v>
      </c>
      <c r="F117" s="10"/>
    </row>
    <row r="118" spans="1:10">
      <c r="A118" s="5" t="s">
        <v>28</v>
      </c>
      <c r="F118" s="10"/>
      <c r="I118" s="9">
        <f>B120</f>
        <v>0</v>
      </c>
      <c r="J118" t="s">
        <v>75</v>
      </c>
    </row>
    <row r="119" spans="1:10">
      <c r="A119" s="1" t="s">
        <v>0</v>
      </c>
      <c r="B119" s="38">
        <v>0</v>
      </c>
      <c r="D119" s="4" t="s">
        <v>5</v>
      </c>
      <c r="E119" s="6">
        <f>B123-B120</f>
        <v>0</v>
      </c>
      <c r="F119" s="10"/>
      <c r="I119" s="3">
        <f>E120</f>
        <v>0</v>
      </c>
      <c r="J119" t="s">
        <v>80</v>
      </c>
    </row>
    <row r="120" spans="1:10">
      <c r="A120" s="1" t="s">
        <v>1</v>
      </c>
      <c r="B120" s="39">
        <v>0</v>
      </c>
      <c r="D120" s="4" t="s">
        <v>6</v>
      </c>
      <c r="E120" s="6">
        <f>B119-B123</f>
        <v>0</v>
      </c>
      <c r="F120" s="17" t="str">
        <f>B117</f>
        <v>City name 7</v>
      </c>
      <c r="G120" s="3">
        <f>B119</f>
        <v>0</v>
      </c>
      <c r="I120" s="3">
        <f>E121</f>
        <v>0</v>
      </c>
      <c r="J120" s="4" t="s">
        <v>81</v>
      </c>
    </row>
    <row r="121" spans="1:10">
      <c r="D121" s="4" t="s">
        <v>7</v>
      </c>
      <c r="E121" s="6">
        <f>E119-B135</f>
        <v>0</v>
      </c>
      <c r="F121" s="10"/>
      <c r="I121" s="3">
        <f>E122</f>
        <v>0</v>
      </c>
      <c r="J121" t="s">
        <v>82</v>
      </c>
    </row>
    <row r="122" spans="1:10">
      <c r="A122" s="5" t="s">
        <v>29</v>
      </c>
      <c r="D122" s="4" t="s">
        <v>61</v>
      </c>
      <c r="E122" s="6">
        <f>B135</f>
        <v>0</v>
      </c>
      <c r="F122" s="10"/>
      <c r="I122" s="3">
        <f>SUM(I118:I121)</f>
        <v>0</v>
      </c>
      <c r="J122" t="s">
        <v>83</v>
      </c>
    </row>
    <row r="123" spans="1:10">
      <c r="A123" s="4" t="s">
        <v>30</v>
      </c>
      <c r="B123" s="37">
        <v>0</v>
      </c>
      <c r="F123" s="10"/>
    </row>
    <row r="124" spans="1:10">
      <c r="F124" s="10"/>
    </row>
    <row r="125" spans="1:10">
      <c r="A125" s="5" t="s">
        <v>31</v>
      </c>
      <c r="F125" s="10"/>
    </row>
    <row r="126" spans="1:10">
      <c r="A126" s="4" t="str">
        <f>CONCATENATE("Jobs held by residents of ",$B$3)</f>
        <v>Jobs held by residents of City name 1</v>
      </c>
      <c r="B126" s="35">
        <v>0</v>
      </c>
      <c r="F126" s="10"/>
    </row>
    <row r="127" spans="1:10">
      <c r="A127" s="4" t="str">
        <f>CONCATENATE("Jobs held by residents of ",$B$22)</f>
        <v>Jobs held by residents of City name 2</v>
      </c>
      <c r="B127" s="35">
        <v>0</v>
      </c>
      <c r="F127" s="10"/>
    </row>
    <row r="128" spans="1:10">
      <c r="A128" s="4" t="str">
        <f>CONCATENATE("Jobs held by residents of ",$B$41)</f>
        <v>Jobs held by residents of City name 3</v>
      </c>
      <c r="B128" s="35">
        <v>0</v>
      </c>
      <c r="F128" s="10"/>
    </row>
    <row r="129" spans="1:10">
      <c r="A129" s="4" t="str">
        <f>CONCATENATE("Jobs held by residents of ",$B$60)</f>
        <v>Jobs held by residents of City name 4</v>
      </c>
      <c r="B129" s="35">
        <v>0</v>
      </c>
      <c r="F129" s="10"/>
    </row>
    <row r="130" spans="1:10">
      <c r="A130" s="4" t="str">
        <f>CONCATENATE("Jobs held by residents of ",$B$79)</f>
        <v>Jobs held by residents of City name 5</v>
      </c>
      <c r="B130" s="35">
        <v>0</v>
      </c>
      <c r="F130" s="10"/>
    </row>
    <row r="131" spans="1:10">
      <c r="A131" s="4" t="str">
        <f>CONCATENATE("Jobs held by residents of ",$B$98)</f>
        <v>Jobs held by residents of City name 6</v>
      </c>
      <c r="B131" s="35">
        <v>0</v>
      </c>
      <c r="F131" s="10"/>
    </row>
    <row r="132" spans="1:10">
      <c r="A132" s="4" t="str">
        <f>CONCATENATE("Jobs held by residents of ",$B$136)</f>
        <v>Jobs held by residents of City name 8</v>
      </c>
      <c r="B132" s="35">
        <v>0</v>
      </c>
      <c r="F132" s="10"/>
    </row>
    <row r="133" spans="1:10">
      <c r="A133" s="4" t="str">
        <f>CONCATENATE("Jobs held by residents of ",$B$155)</f>
        <v>Jobs held by residents of City name 9</v>
      </c>
      <c r="B133" s="35">
        <v>0</v>
      </c>
      <c r="F133" s="10"/>
    </row>
    <row r="134" spans="1:10">
      <c r="A134" s="4" t="str">
        <f>CONCATENATE("Jobs held by residents of ",$B$174)</f>
        <v>Jobs held by residents of City name 10</v>
      </c>
      <c r="B134" s="35">
        <v>0</v>
      </c>
      <c r="F134" s="10"/>
    </row>
    <row r="135" spans="1:10">
      <c r="B135" s="6">
        <f>SUM(B126:B134)</f>
        <v>0</v>
      </c>
      <c r="F135" s="10"/>
    </row>
    <row r="136" spans="1:10">
      <c r="A136" s="2" t="s">
        <v>52</v>
      </c>
      <c r="B136" s="34" t="s">
        <v>100</v>
      </c>
      <c r="D136" s="2" t="s">
        <v>35</v>
      </c>
      <c r="F136" s="10"/>
    </row>
    <row r="137" spans="1:10">
      <c r="A137" s="5" t="s">
        <v>28</v>
      </c>
      <c r="F137" s="10"/>
      <c r="I137" s="9">
        <f>B139</f>
        <v>0</v>
      </c>
      <c r="J137" t="s">
        <v>75</v>
      </c>
    </row>
    <row r="138" spans="1:10">
      <c r="A138" s="1" t="s">
        <v>0</v>
      </c>
      <c r="B138" s="38">
        <v>0</v>
      </c>
      <c r="D138" s="4" t="s">
        <v>5</v>
      </c>
      <c r="E138" s="6">
        <f>B142-B139</f>
        <v>0</v>
      </c>
      <c r="F138" s="10"/>
      <c r="I138" s="3">
        <f>E139</f>
        <v>0</v>
      </c>
      <c r="J138" t="s">
        <v>80</v>
      </c>
    </row>
    <row r="139" spans="1:10">
      <c r="A139" s="1" t="s">
        <v>1</v>
      </c>
      <c r="B139" s="39">
        <v>0</v>
      </c>
      <c r="D139" s="4" t="s">
        <v>6</v>
      </c>
      <c r="E139" s="6">
        <f>B138-B142</f>
        <v>0</v>
      </c>
      <c r="F139" s="17" t="str">
        <f>B136</f>
        <v>City name 8</v>
      </c>
      <c r="G139" s="3">
        <f>B138</f>
        <v>0</v>
      </c>
      <c r="I139" s="3">
        <f>E140</f>
        <v>0</v>
      </c>
      <c r="J139" s="4" t="s">
        <v>81</v>
      </c>
    </row>
    <row r="140" spans="1:10">
      <c r="D140" s="4" t="s">
        <v>7</v>
      </c>
      <c r="E140" s="6">
        <f>E138-B154</f>
        <v>0</v>
      </c>
      <c r="F140" s="10"/>
      <c r="I140" s="3">
        <f>E141</f>
        <v>0</v>
      </c>
      <c r="J140" t="s">
        <v>82</v>
      </c>
    </row>
    <row r="141" spans="1:10">
      <c r="A141" s="5" t="s">
        <v>29</v>
      </c>
      <c r="D141" s="4" t="s">
        <v>61</v>
      </c>
      <c r="E141" s="6">
        <f>B154</f>
        <v>0</v>
      </c>
      <c r="F141" s="10"/>
      <c r="I141" s="3">
        <f>SUM(I137:I140)</f>
        <v>0</v>
      </c>
      <c r="J141" t="s">
        <v>83</v>
      </c>
    </row>
    <row r="142" spans="1:10">
      <c r="A142" s="4" t="s">
        <v>30</v>
      </c>
      <c r="B142" s="37">
        <v>0</v>
      </c>
      <c r="F142" s="10"/>
    </row>
    <row r="143" spans="1:10">
      <c r="F143" s="10"/>
    </row>
    <row r="144" spans="1:10">
      <c r="A144" s="5" t="s">
        <v>31</v>
      </c>
      <c r="F144" s="10"/>
    </row>
    <row r="145" spans="1:10">
      <c r="A145" s="4" t="str">
        <f>CONCATENATE("Jobs held by residents of ",$B$3)</f>
        <v>Jobs held by residents of City name 1</v>
      </c>
      <c r="B145" s="35">
        <v>0</v>
      </c>
      <c r="F145" s="10"/>
    </row>
    <row r="146" spans="1:10">
      <c r="A146" s="4" t="str">
        <f>CONCATENATE("Jobs held by residents of ",$B$22)</f>
        <v>Jobs held by residents of City name 2</v>
      </c>
      <c r="B146" s="35">
        <v>0</v>
      </c>
      <c r="F146" s="10"/>
    </row>
    <row r="147" spans="1:10">
      <c r="A147" s="4" t="str">
        <f>CONCATENATE("Jobs held by residents of ",$B$41)</f>
        <v>Jobs held by residents of City name 3</v>
      </c>
      <c r="B147" s="35">
        <v>0</v>
      </c>
      <c r="F147" s="10"/>
    </row>
    <row r="148" spans="1:10">
      <c r="A148" s="4" t="str">
        <f>CONCATENATE("Jobs held by residents of ",$B$60)</f>
        <v>Jobs held by residents of City name 4</v>
      </c>
      <c r="B148" s="35">
        <v>0</v>
      </c>
      <c r="F148" s="10"/>
    </row>
    <row r="149" spans="1:10">
      <c r="A149" s="4" t="str">
        <f>CONCATENATE("Jobs held by residents of ",$B$79)</f>
        <v>Jobs held by residents of City name 5</v>
      </c>
      <c r="B149" s="35">
        <v>0</v>
      </c>
      <c r="F149" s="10"/>
    </row>
    <row r="150" spans="1:10">
      <c r="A150" s="4" t="str">
        <f>CONCATENATE("Jobs held by residents of ",$B$98)</f>
        <v>Jobs held by residents of City name 6</v>
      </c>
      <c r="B150" s="35">
        <v>0</v>
      </c>
      <c r="F150" s="10"/>
    </row>
    <row r="151" spans="1:10">
      <c r="A151" s="4" t="str">
        <f>CONCATENATE("Jobs held by residents of ",$B$117)</f>
        <v>Jobs held by residents of City name 7</v>
      </c>
      <c r="B151" s="35">
        <v>0</v>
      </c>
      <c r="F151" s="10"/>
    </row>
    <row r="152" spans="1:10">
      <c r="A152" s="4" t="str">
        <f>CONCATENATE("Jobs held by residents of ",$B$155)</f>
        <v>Jobs held by residents of City name 9</v>
      </c>
      <c r="B152" s="35">
        <v>0</v>
      </c>
      <c r="F152" s="10"/>
    </row>
    <row r="153" spans="1:10">
      <c r="A153" s="4" t="str">
        <f>CONCATENATE("Jobs held by residents of ",$B$174)</f>
        <v>Jobs held by residents of City name 10</v>
      </c>
      <c r="B153" s="35">
        <v>0</v>
      </c>
      <c r="F153" s="10"/>
    </row>
    <row r="154" spans="1:10">
      <c r="B154" s="6">
        <f>SUM(B145:B153)</f>
        <v>0</v>
      </c>
      <c r="F154" s="10"/>
    </row>
    <row r="155" spans="1:10">
      <c r="A155" s="2" t="s">
        <v>53</v>
      </c>
      <c r="B155" s="34" t="s">
        <v>101</v>
      </c>
      <c r="D155" s="2" t="s">
        <v>35</v>
      </c>
      <c r="F155" s="10"/>
    </row>
    <row r="156" spans="1:10">
      <c r="A156" s="5" t="s">
        <v>28</v>
      </c>
      <c r="F156" s="10"/>
      <c r="I156" s="9">
        <f>B158</f>
        <v>0</v>
      </c>
      <c r="J156" t="s">
        <v>75</v>
      </c>
    </row>
    <row r="157" spans="1:10">
      <c r="A157" s="1" t="s">
        <v>0</v>
      </c>
      <c r="B157" s="38">
        <v>0</v>
      </c>
      <c r="D157" s="4" t="s">
        <v>5</v>
      </c>
      <c r="E157" s="6">
        <f>B161-B158</f>
        <v>0</v>
      </c>
      <c r="F157" s="10"/>
      <c r="I157" s="3">
        <f>E158</f>
        <v>0</v>
      </c>
      <c r="J157" t="s">
        <v>80</v>
      </c>
    </row>
    <row r="158" spans="1:10">
      <c r="A158" s="1" t="s">
        <v>1</v>
      </c>
      <c r="B158" s="39">
        <v>0</v>
      </c>
      <c r="D158" s="4" t="s">
        <v>6</v>
      </c>
      <c r="E158" s="6">
        <f>B157-B161</f>
        <v>0</v>
      </c>
      <c r="F158" s="17" t="str">
        <f>B155</f>
        <v>City name 9</v>
      </c>
      <c r="G158" s="3">
        <f>B157</f>
        <v>0</v>
      </c>
      <c r="I158" s="3">
        <f>E159</f>
        <v>0</v>
      </c>
      <c r="J158" s="4" t="s">
        <v>81</v>
      </c>
    </row>
    <row r="159" spans="1:10">
      <c r="D159" s="4" t="s">
        <v>7</v>
      </c>
      <c r="E159" s="6">
        <f>E157-B173</f>
        <v>0</v>
      </c>
      <c r="F159" s="10"/>
      <c r="I159" s="3">
        <f>E160</f>
        <v>0</v>
      </c>
      <c r="J159" t="s">
        <v>82</v>
      </c>
    </row>
    <row r="160" spans="1:10">
      <c r="A160" s="5" t="s">
        <v>29</v>
      </c>
      <c r="D160" s="4" t="s">
        <v>61</v>
      </c>
      <c r="E160" s="6">
        <f>B173</f>
        <v>0</v>
      </c>
      <c r="F160" s="10"/>
      <c r="I160" s="3">
        <f>SUM(I156:I159)</f>
        <v>0</v>
      </c>
      <c r="J160" t="s">
        <v>83</v>
      </c>
    </row>
    <row r="161" spans="1:10">
      <c r="A161" s="4" t="s">
        <v>30</v>
      </c>
      <c r="B161" s="37">
        <v>0</v>
      </c>
      <c r="F161" s="10"/>
    </row>
    <row r="162" spans="1:10">
      <c r="F162" s="10"/>
    </row>
    <row r="163" spans="1:10">
      <c r="A163" s="5" t="s">
        <v>31</v>
      </c>
      <c r="F163" s="10"/>
    </row>
    <row r="164" spans="1:10">
      <c r="A164" s="4" t="str">
        <f>CONCATENATE("Jobs held by residents of ",$B$3)</f>
        <v>Jobs held by residents of City name 1</v>
      </c>
      <c r="B164" s="35">
        <v>0</v>
      </c>
      <c r="F164" s="10"/>
    </row>
    <row r="165" spans="1:10">
      <c r="A165" s="4" t="str">
        <f>CONCATENATE("Jobs held by residents of ",$B$22)</f>
        <v>Jobs held by residents of City name 2</v>
      </c>
      <c r="B165" s="35">
        <v>0</v>
      </c>
      <c r="F165" s="10"/>
    </row>
    <row r="166" spans="1:10">
      <c r="A166" s="4" t="str">
        <f>CONCATENATE("Jobs held by residents of ",$B$41)</f>
        <v>Jobs held by residents of City name 3</v>
      </c>
      <c r="B166" s="35">
        <v>0</v>
      </c>
      <c r="F166" s="10"/>
    </row>
    <row r="167" spans="1:10">
      <c r="A167" s="4" t="str">
        <f>CONCATENATE("Jobs held by residents of ",$B$60)</f>
        <v>Jobs held by residents of City name 4</v>
      </c>
      <c r="B167" s="35">
        <v>0</v>
      </c>
      <c r="F167" s="10"/>
    </row>
    <row r="168" spans="1:10">
      <c r="A168" s="4" t="str">
        <f>CONCATENATE("Jobs held by residents of ",$B$79)</f>
        <v>Jobs held by residents of City name 5</v>
      </c>
      <c r="B168" s="35">
        <v>0</v>
      </c>
      <c r="F168" s="10"/>
    </row>
    <row r="169" spans="1:10">
      <c r="A169" s="4" t="str">
        <f>CONCATENATE("Jobs held by residents of ",$B$98)</f>
        <v>Jobs held by residents of City name 6</v>
      </c>
      <c r="B169" s="35">
        <v>0</v>
      </c>
      <c r="F169" s="10"/>
    </row>
    <row r="170" spans="1:10">
      <c r="A170" s="4" t="str">
        <f>CONCATENATE("Jobs held by residents of ",$B$117)</f>
        <v>Jobs held by residents of City name 7</v>
      </c>
      <c r="B170" s="35">
        <v>0</v>
      </c>
      <c r="F170" s="10"/>
    </row>
    <row r="171" spans="1:10">
      <c r="A171" s="4" t="str">
        <f>CONCATENATE("Jobs held by residents of ",$B$136)</f>
        <v>Jobs held by residents of City name 8</v>
      </c>
      <c r="B171" s="35">
        <v>0</v>
      </c>
      <c r="F171" s="10"/>
    </row>
    <row r="172" spans="1:10">
      <c r="A172" s="4" t="str">
        <f>CONCATENATE("Jobs held by residents of ",$B$174)</f>
        <v>Jobs held by residents of City name 10</v>
      </c>
      <c r="B172" s="35">
        <v>0</v>
      </c>
      <c r="F172" s="10"/>
    </row>
    <row r="173" spans="1:10">
      <c r="B173" s="6">
        <f>SUM(B164:B172)</f>
        <v>0</v>
      </c>
      <c r="F173" s="10"/>
    </row>
    <row r="174" spans="1:10">
      <c r="A174" s="2" t="s">
        <v>54</v>
      </c>
      <c r="B174" s="34" t="s">
        <v>96</v>
      </c>
      <c r="D174" s="2" t="s">
        <v>35</v>
      </c>
      <c r="F174" s="10"/>
    </row>
    <row r="175" spans="1:10">
      <c r="A175" s="5" t="s">
        <v>28</v>
      </c>
      <c r="F175" s="10"/>
      <c r="I175" s="9">
        <f>B177</f>
        <v>0</v>
      </c>
      <c r="J175" t="s">
        <v>75</v>
      </c>
    </row>
    <row r="176" spans="1:10">
      <c r="A176" s="1" t="s">
        <v>0</v>
      </c>
      <c r="B176" s="38">
        <v>0</v>
      </c>
      <c r="D176" s="4" t="s">
        <v>5</v>
      </c>
      <c r="E176" s="6">
        <f>B180-B177</f>
        <v>0</v>
      </c>
      <c r="F176" s="10"/>
      <c r="I176" s="3">
        <f>E177</f>
        <v>0</v>
      </c>
      <c r="J176" t="s">
        <v>80</v>
      </c>
    </row>
    <row r="177" spans="1:10">
      <c r="A177" s="1" t="s">
        <v>1</v>
      </c>
      <c r="B177" s="39">
        <v>0</v>
      </c>
      <c r="D177" s="4" t="s">
        <v>6</v>
      </c>
      <c r="E177" s="6">
        <f>B176-B180</f>
        <v>0</v>
      </c>
      <c r="F177" s="17" t="str">
        <f>B174</f>
        <v>City name 10</v>
      </c>
      <c r="G177" s="3">
        <f>B176</f>
        <v>0</v>
      </c>
      <c r="I177" s="3">
        <f>E178</f>
        <v>0</v>
      </c>
      <c r="J177" s="4" t="s">
        <v>81</v>
      </c>
    </row>
    <row r="178" spans="1:10">
      <c r="D178" s="4" t="s">
        <v>7</v>
      </c>
      <c r="E178" s="6">
        <f>E176-B192</f>
        <v>0</v>
      </c>
      <c r="F178" s="10"/>
      <c r="I178" s="3">
        <f>E179</f>
        <v>0</v>
      </c>
      <c r="J178" t="s">
        <v>82</v>
      </c>
    </row>
    <row r="179" spans="1:10">
      <c r="A179" s="5" t="s">
        <v>29</v>
      </c>
      <c r="D179" s="4" t="s">
        <v>61</v>
      </c>
      <c r="E179" s="6">
        <f>B192</f>
        <v>0</v>
      </c>
      <c r="F179" s="10"/>
      <c r="I179" s="3">
        <f>SUM(I175:I178)</f>
        <v>0</v>
      </c>
      <c r="J179" t="s">
        <v>83</v>
      </c>
    </row>
    <row r="180" spans="1:10">
      <c r="A180" s="4" t="s">
        <v>30</v>
      </c>
      <c r="B180" s="37">
        <v>0</v>
      </c>
      <c r="F180" s="10"/>
    </row>
    <row r="181" spans="1:10">
      <c r="F181" s="10"/>
    </row>
    <row r="182" spans="1:10">
      <c r="A182" s="5" t="s">
        <v>31</v>
      </c>
      <c r="B182" s="40"/>
      <c r="F182" s="10"/>
    </row>
    <row r="183" spans="1:10">
      <c r="A183" s="4" t="str">
        <f>CONCATENATE("Jobs held by residents of ",$B$3)</f>
        <v>Jobs held by residents of City name 1</v>
      </c>
      <c r="B183" s="35">
        <v>0</v>
      </c>
      <c r="F183" s="10"/>
    </row>
    <row r="184" spans="1:10">
      <c r="A184" s="4" t="str">
        <f>CONCATENATE("Jobs held by residents of ",$B$22)</f>
        <v>Jobs held by residents of City name 2</v>
      </c>
      <c r="B184" s="35">
        <v>0</v>
      </c>
      <c r="F184" s="10"/>
    </row>
    <row r="185" spans="1:10">
      <c r="A185" s="4" t="str">
        <f>CONCATENATE("Jobs held by residents of ",$B$41)</f>
        <v>Jobs held by residents of City name 3</v>
      </c>
      <c r="B185" s="35">
        <v>0</v>
      </c>
      <c r="F185" s="10"/>
    </row>
    <row r="186" spans="1:10">
      <c r="A186" s="4" t="str">
        <f>CONCATENATE("Jobs held by residents of ",$B$60)</f>
        <v>Jobs held by residents of City name 4</v>
      </c>
      <c r="B186" s="35">
        <v>0</v>
      </c>
      <c r="F186" s="10"/>
    </row>
    <row r="187" spans="1:10">
      <c r="A187" s="4" t="str">
        <f>CONCATENATE("Jobs held by residents of ",$B$79)</f>
        <v>Jobs held by residents of City name 5</v>
      </c>
      <c r="B187" s="35">
        <v>0</v>
      </c>
      <c r="F187" s="10"/>
    </row>
    <row r="188" spans="1:10">
      <c r="A188" s="4" t="str">
        <f>CONCATENATE("Jobs held by residents of ",$B$98)</f>
        <v>Jobs held by residents of City name 6</v>
      </c>
      <c r="B188" s="35">
        <v>0</v>
      </c>
    </row>
    <row r="189" spans="1:10">
      <c r="A189" s="4" t="str">
        <f>CONCATENATE("Jobs held by residents of ",$B$117)</f>
        <v>Jobs held by residents of City name 7</v>
      </c>
      <c r="B189" s="35">
        <v>0</v>
      </c>
    </row>
    <row r="190" spans="1:10">
      <c r="A190" s="4" t="str">
        <f>CONCATENATE("Jobs held by residents of ",$B$136)</f>
        <v>Jobs held by residents of City name 8</v>
      </c>
      <c r="B190" s="35">
        <v>0</v>
      </c>
    </row>
    <row r="191" spans="1:10">
      <c r="A191" s="4" t="str">
        <f>CONCATENATE("Jobs held by residents of ",$B$155)</f>
        <v>Jobs held by residents of City name 9</v>
      </c>
      <c r="B191" s="35">
        <v>0</v>
      </c>
    </row>
    <row r="192" spans="1:10">
      <c r="B192" s="6">
        <f>SUM(B183:B191)</f>
        <v>0</v>
      </c>
    </row>
  </sheetData>
  <sheetProtection password="FC6B" sheet="1" objects="1" scenarios="1" selectLockedCells="1"/>
  <mergeCells count="1">
    <mergeCell ref="F2:I2"/>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dimension ref="A1:L28"/>
  <sheetViews>
    <sheetView workbookViewId="0">
      <selection activeCell="B3" sqref="B3"/>
    </sheetView>
  </sheetViews>
  <sheetFormatPr defaultRowHeight="12.75"/>
  <cols>
    <col min="1" max="1" width="38.42578125" bestFit="1" customWidth="1"/>
    <col min="2" max="2" width="12.28515625" customWidth="1"/>
    <col min="3" max="3" width="12.140625" bestFit="1" customWidth="1"/>
    <col min="5" max="5" width="48.85546875" bestFit="1" customWidth="1"/>
    <col min="8" max="8" width="13.5703125" bestFit="1" customWidth="1"/>
    <col min="10" max="10" width="12.5703125" customWidth="1"/>
  </cols>
  <sheetData>
    <row r="1" spans="1:12">
      <c r="A1" s="32" t="s">
        <v>91</v>
      </c>
      <c r="B1" s="14"/>
      <c r="H1" s="18"/>
      <c r="I1" s="19"/>
      <c r="J1" s="19"/>
      <c r="K1" s="19"/>
    </row>
    <row r="2" spans="1:12">
      <c r="A2" s="33" t="s">
        <v>92</v>
      </c>
      <c r="B2" s="15"/>
      <c r="H2" s="26" t="s">
        <v>93</v>
      </c>
      <c r="I2" s="27"/>
      <c r="J2" s="27"/>
      <c r="K2" s="27"/>
    </row>
    <row r="3" spans="1:12">
      <c r="A3" s="2" t="s">
        <v>34</v>
      </c>
      <c r="B3" s="34" t="s">
        <v>106</v>
      </c>
      <c r="E3" s="2" t="s">
        <v>36</v>
      </c>
      <c r="H3" s="18"/>
      <c r="I3" s="20"/>
      <c r="J3" s="19"/>
      <c r="K3" s="19"/>
    </row>
    <row r="4" spans="1:12">
      <c r="A4" s="5" t="s">
        <v>28</v>
      </c>
      <c r="B4" s="3"/>
      <c r="H4" s="18"/>
      <c r="I4" s="19"/>
      <c r="J4" s="19"/>
      <c r="K4" s="21">
        <f>F6</f>
        <v>0</v>
      </c>
      <c r="L4" t="s">
        <v>68</v>
      </c>
    </row>
    <row r="5" spans="1:12">
      <c r="A5" s="1" t="s">
        <v>0</v>
      </c>
      <c r="B5" s="35">
        <v>0</v>
      </c>
      <c r="E5" t="s">
        <v>2</v>
      </c>
      <c r="F5" s="6">
        <f>B5-'City Inputs'!B5-'City Inputs'!B24-'City Inputs'!B43-'City Inputs'!B62-'City Inputs'!B81-'City Inputs'!B100-'City Inputs'!B119-'City Inputs'!B138-'City Inputs'!B157-'City Inputs'!B176</f>
        <v>0</v>
      </c>
      <c r="H5" s="22" t="str">
        <f>B3</f>
        <v>County Name</v>
      </c>
      <c r="I5" s="21">
        <f>B5</f>
        <v>0</v>
      </c>
      <c r="J5" s="19"/>
      <c r="K5" s="21">
        <f>B19</f>
        <v>0</v>
      </c>
      <c r="L5" t="s">
        <v>69</v>
      </c>
    </row>
    <row r="6" spans="1:12">
      <c r="A6" s="1" t="s">
        <v>1</v>
      </c>
      <c r="B6" s="35">
        <v>0</v>
      </c>
      <c r="E6" s="4" t="s">
        <v>8</v>
      </c>
      <c r="F6" s="6">
        <f>B6-B19</f>
        <v>0</v>
      </c>
      <c r="G6" s="3"/>
      <c r="H6" s="18"/>
      <c r="I6" s="19"/>
      <c r="J6" s="19"/>
      <c r="K6" s="8">
        <f>F7</f>
        <v>0</v>
      </c>
      <c r="L6" t="s">
        <v>70</v>
      </c>
    </row>
    <row r="7" spans="1:12">
      <c r="B7" s="3"/>
      <c r="E7" t="s">
        <v>3</v>
      </c>
      <c r="F7" s="6">
        <f>B5-B6</f>
        <v>0</v>
      </c>
      <c r="H7" s="18"/>
      <c r="I7" s="19"/>
      <c r="J7" s="19"/>
      <c r="K7" s="21">
        <f>SUM(K4:K6)</f>
        <v>0</v>
      </c>
      <c r="L7" t="s">
        <v>71</v>
      </c>
    </row>
    <row r="8" spans="1:12">
      <c r="A8" s="5" t="s">
        <v>31</v>
      </c>
      <c r="B8" s="3"/>
      <c r="C8" s="11" t="s">
        <v>87</v>
      </c>
      <c r="D8" s="11" t="s">
        <v>79</v>
      </c>
      <c r="E8" s="13" t="s">
        <v>4</v>
      </c>
      <c r="F8" s="12">
        <f>F7-SUM(F9:F18)</f>
        <v>0</v>
      </c>
      <c r="H8" s="18"/>
      <c r="I8" s="19"/>
      <c r="J8" s="19"/>
      <c r="K8" s="19"/>
    </row>
    <row r="9" spans="1:12">
      <c r="A9" s="4" t="str">
        <f>CONCATENATE("Jobs held by residents of ",'City Inputs'!B3)</f>
        <v>Jobs held by residents of City name 1</v>
      </c>
      <c r="B9" s="35">
        <v>0</v>
      </c>
      <c r="C9" s="6">
        <f>B9-'City Inputs'!B6</f>
        <v>0</v>
      </c>
      <c r="D9" s="6">
        <f>'City Inputs'!B31+'City Inputs'!B50+'City Inputs'!B69+'City Inputs'!B88+'City Inputs'!B107+'City Inputs'!B126+'City Inputs'!B145+'City Inputs'!B164+'City Inputs'!B183</f>
        <v>0</v>
      </c>
      <c r="E9" s="4" t="str">
        <f>CONCATENATE("Jobs in ", 'City Inputs'!B3," held by in-commuters ")</f>
        <v xml:space="preserve">Jobs in City name 1 held by in-commuters </v>
      </c>
      <c r="F9" s="6">
        <f>'City Inputs'!E6</f>
        <v>0</v>
      </c>
      <c r="H9" s="18"/>
      <c r="I9" s="19"/>
      <c r="J9" s="23"/>
      <c r="K9" s="21">
        <f>'City Inputs'!B6+'City Inputs'!B25+'City Inputs'!B44+'City Inputs'!B63+'City Inputs'!B82+'City Inputs'!B101+'City Inputs'!B120+'City Inputs'!B139+'City Inputs'!B158+'City Inputs'!B177</f>
        <v>0</v>
      </c>
      <c r="L9" s="4" t="s">
        <v>75</v>
      </c>
    </row>
    <row r="10" spans="1:12">
      <c r="A10" s="4" t="str">
        <f>CONCATENATE("Jobs held by residents of ",'City Inputs'!B22)</f>
        <v>Jobs held by residents of City name 2</v>
      </c>
      <c r="B10" s="35">
        <v>0</v>
      </c>
      <c r="C10" s="6">
        <f>B10-'City Inputs'!B25</f>
        <v>0</v>
      </c>
      <c r="D10" s="6">
        <f>'City Inputs'!B12+'City Inputs'!B51+'City Inputs'!B70+'City Inputs'!B89+'City Inputs'!B108+'City Inputs'!B127+'City Inputs'!B146+'City Inputs'!B165+'City Inputs'!B184</f>
        <v>0</v>
      </c>
      <c r="E10" s="4" t="str">
        <f>CONCATENATE("Jobs in ", 'City Inputs'!B22," held by in-commuters ")</f>
        <v xml:space="preserve">Jobs in City name 2 held by in-commuters </v>
      </c>
      <c r="F10" s="6">
        <f>'City Inputs'!E25</f>
        <v>0</v>
      </c>
      <c r="H10" s="18"/>
      <c r="I10" s="19"/>
      <c r="J10" s="23"/>
      <c r="K10" s="21">
        <f>'City Inputs'!I6+'City Inputs'!I25+'City Inputs'!I44+'City Inputs'!I63+'City Inputs'!I82+'City Inputs'!I101+'City Inputs'!I120+'City Inputs'!I139+'City Inputs'!I158+'City Inputs'!I177</f>
        <v>0</v>
      </c>
      <c r="L10" s="4" t="s">
        <v>76</v>
      </c>
    </row>
    <row r="11" spans="1:12">
      <c r="A11" s="4" t="str">
        <f>CONCATENATE("Jobs held by residents of ",'City Inputs'!B41)</f>
        <v>Jobs held by residents of City name 3</v>
      </c>
      <c r="B11" s="35">
        <v>0</v>
      </c>
      <c r="C11" s="6">
        <f>B11-'City Inputs'!B44</f>
        <v>0</v>
      </c>
      <c r="D11" s="6">
        <f>'City Inputs'!B13+'City Inputs'!B32+'City Inputs'!B71+'City Inputs'!B90+'City Inputs'!B109+'City Inputs'!B128+'City Inputs'!B147+'City Inputs'!B166+'City Inputs'!B185</f>
        <v>0</v>
      </c>
      <c r="E11" s="4" t="str">
        <f>CONCATENATE("Jobs in ", 'City Inputs'!B41," held by in-commuters ")</f>
        <v xml:space="preserve">Jobs in City name 3 held by in-commuters </v>
      </c>
      <c r="F11" s="6">
        <f>'City Inputs'!E44</f>
        <v>0</v>
      </c>
      <c r="H11" s="24" t="s">
        <v>85</v>
      </c>
      <c r="I11" s="21">
        <f>I5-I17</f>
        <v>0</v>
      </c>
      <c r="J11" s="23"/>
      <c r="K11" s="21">
        <f>'City Inputs'!B21+'City Inputs'!B40+'City Inputs'!B59+'City Inputs'!B78+'City Inputs'!B97+'City Inputs'!B116+'City Inputs'!B135+'City Inputs'!B154+'City Inputs'!B173+'City Inputs'!B192</f>
        <v>0</v>
      </c>
      <c r="L11" s="4" t="s">
        <v>77</v>
      </c>
    </row>
    <row r="12" spans="1:12">
      <c r="A12" s="4" t="str">
        <f>CONCATENATE("Jobs held by residents of ",'City Inputs'!B60)</f>
        <v>Jobs held by residents of City name 4</v>
      </c>
      <c r="B12" s="35">
        <v>0</v>
      </c>
      <c r="C12" s="6">
        <f>B12-'City Inputs'!B63</f>
        <v>0</v>
      </c>
      <c r="D12" s="6">
        <f>'City Inputs'!B14+'City Inputs'!B33+'City Inputs'!B52+'City Inputs'!B91+'City Inputs'!B110+'City Inputs'!B129+'City Inputs'!B148+'City Inputs'!B167+'City Inputs'!B186</f>
        <v>0</v>
      </c>
      <c r="E12" s="4" t="str">
        <f>CONCATENATE("Jobs in ", 'City Inputs'!B60," held by in-commuters ")</f>
        <v xml:space="preserve">Jobs in City name 4 held by in-commuters </v>
      </c>
      <c r="F12" s="6">
        <f>'City Inputs'!E63</f>
        <v>0</v>
      </c>
      <c r="H12" s="18"/>
      <c r="I12" s="19"/>
      <c r="J12" s="23"/>
      <c r="K12" s="8">
        <f>F19</f>
        <v>0</v>
      </c>
      <c r="L12" s="4" t="s">
        <v>78</v>
      </c>
    </row>
    <row r="13" spans="1:12">
      <c r="A13" s="4" t="str">
        <f>CONCATENATE("Jobs held by residents of ",'City Inputs'!B79)</f>
        <v>Jobs held by residents of City name 5</v>
      </c>
      <c r="B13" s="35">
        <v>0</v>
      </c>
      <c r="C13" s="6">
        <f>B13-'City Inputs'!B82</f>
        <v>0</v>
      </c>
      <c r="D13" s="6">
        <f>'City Inputs'!B15+'City Inputs'!B34+'City Inputs'!B53+'City Inputs'!B72+'City Inputs'!B111+'City Inputs'!B130+'City Inputs'!B149+'City Inputs'!B168+'City Inputs'!B187</f>
        <v>0</v>
      </c>
      <c r="E13" s="4" t="str">
        <f>CONCATENATE("Jobs in ", 'City Inputs'!B79," held by in-commuters ")</f>
        <v xml:space="preserve">Jobs in City name 5 held by in-commuters </v>
      </c>
      <c r="F13" s="6">
        <f>'City Inputs'!E82</f>
        <v>0</v>
      </c>
      <c r="H13" s="18"/>
      <c r="I13" s="19"/>
      <c r="J13" s="19"/>
      <c r="K13" s="21">
        <f>SUM(K9:K12)</f>
        <v>0</v>
      </c>
    </row>
    <row r="14" spans="1:12">
      <c r="A14" s="4" t="str">
        <f>CONCATENATE("Jobs held by residents of ",'City Inputs'!B98)</f>
        <v>Jobs held by residents of City name 6</v>
      </c>
      <c r="B14" s="35">
        <v>0</v>
      </c>
      <c r="C14" s="6">
        <f>B14-'City Inputs'!B101</f>
        <v>0</v>
      </c>
      <c r="D14" s="6">
        <f>'City Inputs'!B16+'City Inputs'!B35+'City Inputs'!B54+'City Inputs'!B73+'City Inputs'!B92+'City Inputs'!B131+'City Inputs'!B150+'City Inputs'!B169+'City Inputs'!B188</f>
        <v>0</v>
      </c>
      <c r="E14" s="4" t="str">
        <f>CONCATENATE("Jobs in ", 'City Inputs'!B98," held by in-commuters ")</f>
        <v xml:space="preserve">Jobs in City name 6 held by in-commuters </v>
      </c>
      <c r="F14" s="6">
        <f>'City Inputs'!E101</f>
        <v>0</v>
      </c>
      <c r="H14" s="18"/>
      <c r="I14" s="19"/>
      <c r="J14" s="19"/>
      <c r="K14" s="19"/>
    </row>
    <row r="15" spans="1:12">
      <c r="A15" s="4" t="str">
        <f>CONCATENATE("Jobs held by residents of ",'City Inputs'!B117)</f>
        <v>Jobs held by residents of City name 7</v>
      </c>
      <c r="B15" s="35">
        <v>0</v>
      </c>
      <c r="C15" s="6">
        <f>B15-'City Inputs'!B120</f>
        <v>0</v>
      </c>
      <c r="D15" s="6">
        <f>'City Inputs'!B17+'City Inputs'!B36+'City Inputs'!B55+'City Inputs'!B74+'City Inputs'!B93+'City Inputs'!B112+'City Inputs'!B151+'City Inputs'!B170+'City Inputs'!B189</f>
        <v>0</v>
      </c>
      <c r="E15" s="4" t="str">
        <f>CONCATENATE("Jobs in ", 'City Inputs'!B117," held by in-commuters ")</f>
        <v xml:space="preserve">Jobs in City name 7 held by in-commuters </v>
      </c>
      <c r="F15" s="6">
        <f>'City Inputs'!E120</f>
        <v>0</v>
      </c>
      <c r="H15" s="18"/>
      <c r="I15" s="19"/>
      <c r="J15" s="19"/>
      <c r="K15" s="19"/>
    </row>
    <row r="16" spans="1:12">
      <c r="A16" s="4" t="str">
        <f>CONCATENATE("Jobs held by residents of ",'City Inputs'!B136)</f>
        <v>Jobs held by residents of City name 8</v>
      </c>
      <c r="B16" s="35">
        <v>0</v>
      </c>
      <c r="C16" s="6">
        <f>B16-'City Inputs'!B139</f>
        <v>0</v>
      </c>
      <c r="D16" s="6">
        <f>'City Inputs'!B18+'City Inputs'!B37+'City Inputs'!B56+'City Inputs'!B75+'City Inputs'!B94+'City Inputs'!B113+'City Inputs'!B132+'City Inputs'!B171+'City Inputs'!B190</f>
        <v>0</v>
      </c>
      <c r="E16" s="4" t="str">
        <f>CONCATENATE("Jobs in ", 'City Inputs'!B136," held by in-commuters ")</f>
        <v xml:space="preserve">Jobs in City name 8 held by in-commuters </v>
      </c>
      <c r="F16" s="6">
        <f>'City Inputs'!E139</f>
        <v>0</v>
      </c>
      <c r="H16" s="18"/>
      <c r="I16" s="19"/>
      <c r="J16" s="23"/>
      <c r="K16" s="21">
        <f>K19-K18-K17</f>
        <v>0</v>
      </c>
      <c r="L16" s="4" t="s">
        <v>72</v>
      </c>
    </row>
    <row r="17" spans="1:12">
      <c r="A17" s="4" t="str">
        <f>CONCATENATE("Jobs held by residents of ",'City Inputs'!B155)</f>
        <v>Jobs held by residents of City name 9</v>
      </c>
      <c r="B17" s="35">
        <v>0</v>
      </c>
      <c r="C17" s="6">
        <f>B17-'City Inputs'!B158</f>
        <v>0</v>
      </c>
      <c r="D17" s="6">
        <f>'City Inputs'!B19+'City Inputs'!B38+'City Inputs'!B57+'City Inputs'!B76+'City Inputs'!B95+'City Inputs'!B114+'City Inputs'!B133+'City Inputs'!B152+'City Inputs'!B191</f>
        <v>0</v>
      </c>
      <c r="E17" s="4" t="str">
        <f>CONCATENATE("Jobs in ", 'City Inputs'!B155," held by in-commuters ")</f>
        <v xml:space="preserve">Jobs in City name 9 held by in-commuters </v>
      </c>
      <c r="F17" s="6">
        <f>'City Inputs'!E158</f>
        <v>0</v>
      </c>
      <c r="H17" s="24" t="s">
        <v>84</v>
      </c>
      <c r="I17" s="21">
        <f>F5</f>
        <v>0</v>
      </c>
      <c r="J17" s="23"/>
      <c r="K17" s="21">
        <f>C19-D19</f>
        <v>0</v>
      </c>
      <c r="L17" s="4" t="s">
        <v>73</v>
      </c>
    </row>
    <row r="18" spans="1:12">
      <c r="A18" s="4" t="str">
        <f>CONCATENATE("Jobs held by residents of ",'City Inputs'!B174)</f>
        <v>Jobs held by residents of City name 10</v>
      </c>
      <c r="B18" s="36">
        <v>0</v>
      </c>
      <c r="C18" s="12">
        <f>B18-'City Inputs'!B177</f>
        <v>0</v>
      </c>
      <c r="D18" s="12">
        <f>'City Inputs'!B20+'City Inputs'!B39+'City Inputs'!B58+'City Inputs'!B77+'City Inputs'!B96+'City Inputs'!B115+'City Inputs'!B134+'City Inputs'!B153+'City Inputs'!B172</f>
        <v>0</v>
      </c>
      <c r="E18" s="4" t="str">
        <f>CONCATENATE("Jobs in ", 'City Inputs'!B174," held by in-commuters ")</f>
        <v xml:space="preserve">Jobs in City name 10 held by in-commuters </v>
      </c>
      <c r="F18" s="12">
        <f>'City Inputs'!E177</f>
        <v>0</v>
      </c>
      <c r="H18" s="18"/>
      <c r="I18" s="19"/>
      <c r="J18" s="23"/>
      <c r="K18" s="8">
        <f>F8</f>
        <v>0</v>
      </c>
      <c r="L18" s="4" t="s">
        <v>74</v>
      </c>
    </row>
    <row r="19" spans="1:12">
      <c r="A19" s="4" t="s">
        <v>67</v>
      </c>
      <c r="B19" s="6">
        <f>SUM(B9:B18)</f>
        <v>0</v>
      </c>
      <c r="C19" s="6">
        <f>SUM(C9:C18)</f>
        <v>0</v>
      </c>
      <c r="D19" s="6">
        <f>SUM(D9:D18)</f>
        <v>0</v>
      </c>
      <c r="E19" s="4" t="s">
        <v>88</v>
      </c>
      <c r="F19" s="6">
        <f>SUM(F9:F18)</f>
        <v>0</v>
      </c>
      <c r="H19" s="18"/>
      <c r="I19" s="19"/>
      <c r="J19" s="19"/>
      <c r="K19" s="21">
        <f>F5</f>
        <v>0</v>
      </c>
      <c r="L19" t="s">
        <v>71</v>
      </c>
    </row>
    <row r="20" spans="1:12">
      <c r="H20" s="18"/>
      <c r="I20" s="19"/>
      <c r="J20" s="19"/>
      <c r="K20" s="19"/>
    </row>
    <row r="25" spans="1:12">
      <c r="A25" s="4" t="s">
        <v>108</v>
      </c>
    </row>
    <row r="26" spans="1:12">
      <c r="A26" s="4" t="s">
        <v>107</v>
      </c>
    </row>
    <row r="27" spans="1:12">
      <c r="A27" s="4" t="s">
        <v>109</v>
      </c>
    </row>
    <row r="28" spans="1:12">
      <c r="A28" s="4" t="s">
        <v>110</v>
      </c>
    </row>
  </sheetData>
  <sheetProtection password="FC6B" sheet="1" objects="1" scenarios="1" selectLockedCells="1"/>
  <mergeCells count="1">
    <mergeCell ref="H2:K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J144"/>
  <sheetViews>
    <sheetView zoomScaleNormal="100" workbookViewId="0">
      <selection activeCell="D1" sqref="D1"/>
    </sheetView>
  </sheetViews>
  <sheetFormatPr defaultRowHeight="12.75"/>
  <cols>
    <col min="1" max="1" width="64.85546875" style="42" bestFit="1" customWidth="1"/>
    <col min="2" max="2" width="13.28515625" style="42" bestFit="1" customWidth="1"/>
    <col min="3" max="3" width="9.140625" style="42"/>
    <col min="4" max="4" width="7" style="42" bestFit="1" customWidth="1"/>
    <col min="5" max="5" width="81.7109375" style="42" customWidth="1"/>
    <col min="6" max="6" width="13.28515625" style="42" bestFit="1" customWidth="1"/>
    <col min="7" max="7" width="9" style="42" customWidth="1"/>
    <col min="8" max="16384" width="9.140625" style="42"/>
  </cols>
  <sheetData>
    <row r="1" spans="1:10" ht="15.75">
      <c r="A1" s="41" t="s">
        <v>9</v>
      </c>
      <c r="E1" s="43"/>
    </row>
    <row r="2" spans="1:10">
      <c r="B2" s="44"/>
    </row>
    <row r="3" spans="1:10">
      <c r="A3" s="45" t="s">
        <v>10</v>
      </c>
      <c r="B3" s="64" t="str">
        <f>'City Inputs'!B3</f>
        <v>City name 1</v>
      </c>
      <c r="E3" s="45" t="s">
        <v>11</v>
      </c>
      <c r="F3" s="64" t="str">
        <f>'County Inputs'!B3</f>
        <v>County Name</v>
      </c>
    </row>
    <row r="4" spans="1:10">
      <c r="A4" s="45" t="s">
        <v>24</v>
      </c>
      <c r="E4" s="45" t="s">
        <v>23</v>
      </c>
    </row>
    <row r="5" spans="1:10">
      <c r="A5" s="43" t="s">
        <v>12</v>
      </c>
      <c r="B5" s="58">
        <f>'City Inputs'!B6</f>
        <v>0</v>
      </c>
      <c r="C5" s="47" t="e">
        <f>B5/$B$8</f>
        <v>#DIV/0!</v>
      </c>
      <c r="D5" s="47"/>
      <c r="E5" s="43" t="s">
        <v>13</v>
      </c>
      <c r="F5" s="58">
        <f>'County Inputs'!K9+'County Inputs'!K11</f>
        <v>0</v>
      </c>
      <c r="G5" s="48" t="e">
        <f>F5/$F$8</f>
        <v>#DIV/0!</v>
      </c>
      <c r="H5" s="48"/>
    </row>
    <row r="6" spans="1:10">
      <c r="A6" s="43" t="s">
        <v>14</v>
      </c>
      <c r="B6" s="58">
        <f>'City Inputs'!E5</f>
        <v>0</v>
      </c>
      <c r="C6" s="47" t="e">
        <f>B6/$B$8</f>
        <v>#DIV/0!</v>
      </c>
      <c r="D6" s="47"/>
      <c r="E6" s="43" t="s">
        <v>15</v>
      </c>
      <c r="F6" s="58">
        <f>'City Inputs'!E7+'City Inputs'!E26+'City Inputs'!E45+'City Inputs'!E64+'City Inputs'!E83+'City Inputs'!E102+'City Inputs'!E121+'City Inputs'!E140+'City Inputs'!E159+'City Inputs'!E178</f>
        <v>0</v>
      </c>
      <c r="G6" s="48" t="e">
        <f>F6/$F$8</f>
        <v>#DIV/0!</v>
      </c>
      <c r="H6" s="48"/>
    </row>
    <row r="7" spans="1:10">
      <c r="A7" s="42" t="str">
        <f>CONCATENATE("In-commuters to jobs in ",B3)</f>
        <v>In-commuters to jobs in City name 1</v>
      </c>
      <c r="B7" s="59">
        <f>'City Inputs'!E6</f>
        <v>0</v>
      </c>
      <c r="C7" s="47" t="e">
        <f>B7/$B$8</f>
        <v>#DIV/0!</v>
      </c>
      <c r="D7" s="47"/>
      <c r="E7" s="42" t="str">
        <f>CONCATENATE("In-commuters to jobs in incorporated ",F3)</f>
        <v>In-commuters to jobs in incorporated County Name</v>
      </c>
      <c r="F7" s="58">
        <f>F8-F5-F6</f>
        <v>0</v>
      </c>
      <c r="G7" s="48" t="e">
        <f>F7/$F$8</f>
        <v>#DIV/0!</v>
      </c>
      <c r="H7" s="48"/>
    </row>
    <row r="8" spans="1:10">
      <c r="A8" s="45" t="s">
        <v>38</v>
      </c>
      <c r="B8" s="60">
        <f>'City Inputs'!B5</f>
        <v>0</v>
      </c>
      <c r="C8" s="51" t="e">
        <f>SUM(C5:C7)</f>
        <v>#DIV/0!</v>
      </c>
      <c r="D8" s="51"/>
      <c r="E8" s="45" t="s">
        <v>21</v>
      </c>
      <c r="F8" s="60">
        <f>'County Inputs'!B5-'County Inputs'!F5</f>
        <v>0</v>
      </c>
      <c r="G8" s="52" t="e">
        <f>SUM(G5:G7)</f>
        <v>#DIV/0!</v>
      </c>
      <c r="H8" s="52"/>
    </row>
    <row r="9" spans="1:10">
      <c r="B9" s="53"/>
      <c r="C9" s="53"/>
      <c r="D9" s="53"/>
      <c r="F9" s="53"/>
    </row>
    <row r="10" spans="1:10">
      <c r="A10" s="45" t="s">
        <v>25</v>
      </c>
      <c r="B10" s="53"/>
      <c r="C10" s="53"/>
      <c r="D10" s="53"/>
      <c r="E10" s="45" t="s">
        <v>26</v>
      </c>
      <c r="F10" s="53"/>
    </row>
    <row r="11" spans="1:10">
      <c r="A11" s="43" t="s">
        <v>16</v>
      </c>
      <c r="B11" s="58">
        <f>'County Inputs'!C9</f>
        <v>0</v>
      </c>
      <c r="C11" s="47" t="e">
        <f>B11/$B$14</f>
        <v>#DIV/0!</v>
      </c>
      <c r="D11" s="47"/>
      <c r="E11" s="43" t="s">
        <v>17</v>
      </c>
      <c r="F11" s="58">
        <f>'County Inputs'!K17</f>
        <v>0</v>
      </c>
      <c r="G11" s="48" t="e">
        <f>F11/$F$14</f>
        <v>#DIV/0!</v>
      </c>
      <c r="H11" s="48"/>
      <c r="I11" s="49"/>
      <c r="J11" s="49"/>
    </row>
    <row r="12" spans="1:10">
      <c r="A12" s="43" t="s">
        <v>18</v>
      </c>
      <c r="B12" s="58">
        <f>B14-B11-B13</f>
        <v>0</v>
      </c>
      <c r="C12" s="47" t="e">
        <f>B12/$B$14</f>
        <v>#DIV/0!</v>
      </c>
      <c r="D12" s="47"/>
      <c r="E12" s="43" t="s">
        <v>19</v>
      </c>
      <c r="F12" s="58">
        <f>'County Inputs'!K16</f>
        <v>0</v>
      </c>
      <c r="G12" s="48" t="e">
        <f>F12/$F$14</f>
        <v>#DIV/0!</v>
      </c>
      <c r="H12" s="48"/>
    </row>
    <row r="13" spans="1:10">
      <c r="A13" s="42" t="s">
        <v>41</v>
      </c>
      <c r="B13" s="58">
        <f>'County Inputs'!$F$8+SUM('County Inputs'!$F$9:$F$18)-'County Inputs'!F9</f>
        <v>0</v>
      </c>
      <c r="C13" s="47" t="e">
        <f>B13/$B$14</f>
        <v>#DIV/0!</v>
      </c>
      <c r="D13" s="47"/>
      <c r="E13" s="42" t="str">
        <f>CONCATENATE("In-commuters to jobs in unincorporated ",F3)</f>
        <v>In-commuters to jobs in unincorporated County Name</v>
      </c>
      <c r="F13" s="58">
        <f>'County Inputs'!K18</f>
        <v>0</v>
      </c>
      <c r="G13" s="48" t="e">
        <f>F13/$F$14</f>
        <v>#DIV/0!</v>
      </c>
      <c r="H13" s="48"/>
    </row>
    <row r="14" spans="1:10">
      <c r="A14" s="45" t="s">
        <v>42</v>
      </c>
      <c r="B14" s="60">
        <f>'County Inputs'!$B$5-B8</f>
        <v>0</v>
      </c>
      <c r="C14" s="51" t="e">
        <f>SUM(C11:C13)</f>
        <v>#DIV/0!</v>
      </c>
      <c r="D14" s="51"/>
      <c r="E14" s="54" t="s">
        <v>22</v>
      </c>
      <c r="F14" s="60">
        <f>'County Inputs'!F5</f>
        <v>0</v>
      </c>
      <c r="G14" s="52" t="e">
        <f>SUM(G11:G13)</f>
        <v>#DIV/0!</v>
      </c>
      <c r="H14" s="52"/>
    </row>
    <row r="15" spans="1:10">
      <c r="C15" s="53"/>
      <c r="D15" s="53"/>
    </row>
    <row r="16" spans="1:10">
      <c r="A16" s="61" t="s">
        <v>20</v>
      </c>
      <c r="B16" s="62">
        <f>B14+B8</f>
        <v>0</v>
      </c>
      <c r="C16" s="63"/>
      <c r="D16" s="53"/>
      <c r="E16" s="61" t="s">
        <v>20</v>
      </c>
      <c r="F16" s="62">
        <f>F14+F8</f>
        <v>0</v>
      </c>
      <c r="G16" s="63"/>
    </row>
    <row r="17" spans="1:7">
      <c r="B17" s="44"/>
      <c r="C17" s="47"/>
      <c r="D17" s="47"/>
      <c r="E17" s="53"/>
      <c r="F17" s="53"/>
    </row>
    <row r="18" spans="1:7">
      <c r="E18" s="45" t="s">
        <v>120</v>
      </c>
      <c r="F18" s="64" t="str">
        <f>'County Inputs'!B3</f>
        <v>County Name</v>
      </c>
    </row>
    <row r="19" spans="1:7">
      <c r="A19" s="45" t="s">
        <v>10</v>
      </c>
      <c r="B19" s="64" t="str">
        <f>'City Inputs'!B22</f>
        <v>City name 2</v>
      </c>
      <c r="E19" s="45" t="s">
        <v>62</v>
      </c>
    </row>
    <row r="20" spans="1:7">
      <c r="A20" s="45" t="s">
        <v>24</v>
      </c>
      <c r="E20" s="43" t="s">
        <v>65</v>
      </c>
      <c r="F20" s="58">
        <f>'County Inputs'!B6-'City Inputs'!B6</f>
        <v>0</v>
      </c>
      <c r="G20" s="48" t="e">
        <f>F20/$F$23</f>
        <v>#DIV/0!</v>
      </c>
    </row>
    <row r="21" spans="1:7">
      <c r="A21" s="43" t="s">
        <v>12</v>
      </c>
      <c r="B21" s="58">
        <f>'City Inputs'!B25</f>
        <v>0</v>
      </c>
      <c r="C21" s="47" t="e">
        <f>B21/$B$24</f>
        <v>#DIV/0!</v>
      </c>
      <c r="D21" s="47"/>
      <c r="E21" s="43" t="s">
        <v>64</v>
      </c>
      <c r="F21" s="58"/>
      <c r="G21" s="48"/>
    </row>
    <row r="22" spans="1:7">
      <c r="A22" s="43" t="s">
        <v>14</v>
      </c>
      <c r="B22" s="58">
        <f>'City Inputs'!E24</f>
        <v>0</v>
      </c>
      <c r="C22" s="47" t="e">
        <f>B22/$B$24</f>
        <v>#DIV/0!</v>
      </c>
      <c r="D22" s="47"/>
      <c r="E22" s="42" t="s">
        <v>95</v>
      </c>
      <c r="F22" s="58">
        <f>F23-F20</f>
        <v>0</v>
      </c>
      <c r="G22" s="48" t="e">
        <f>F22/$F$23</f>
        <v>#DIV/0!</v>
      </c>
    </row>
    <row r="23" spans="1:7">
      <c r="A23" s="42" t="str">
        <f>CONCATENATE("In-commuters to jobs in ",B19)</f>
        <v>In-commuters to jobs in City name 2</v>
      </c>
      <c r="B23" s="58">
        <f>'City Inputs'!E25</f>
        <v>0</v>
      </c>
      <c r="C23" s="47" t="e">
        <f>B23/$B$24</f>
        <v>#DIV/0!</v>
      </c>
      <c r="D23" s="47"/>
      <c r="E23" s="45" t="s">
        <v>89</v>
      </c>
      <c r="F23" s="60">
        <f>'County Inputs'!B5-'City Inputs'!B5</f>
        <v>0</v>
      </c>
      <c r="G23" s="52" t="e">
        <f>SUM(G20:G22)</f>
        <v>#DIV/0!</v>
      </c>
    </row>
    <row r="24" spans="1:7">
      <c r="A24" s="45" t="s">
        <v>39</v>
      </c>
      <c r="B24" s="60">
        <f>'City Inputs'!B24</f>
        <v>0</v>
      </c>
      <c r="C24" s="51" t="e">
        <f>SUM(C21:C23)</f>
        <v>#DIV/0!</v>
      </c>
      <c r="D24" s="51"/>
      <c r="F24" s="53"/>
    </row>
    <row r="25" spans="1:7">
      <c r="B25" s="53"/>
      <c r="C25" s="53"/>
      <c r="D25" s="53"/>
      <c r="E25" s="45" t="s">
        <v>63</v>
      </c>
      <c r="F25" s="53"/>
    </row>
    <row r="26" spans="1:7">
      <c r="A26" s="45" t="s">
        <v>25</v>
      </c>
      <c r="B26" s="53"/>
      <c r="C26" s="53"/>
      <c r="D26" s="53"/>
      <c r="E26" s="43" t="s">
        <v>66</v>
      </c>
      <c r="F26" s="58">
        <f>'City Inputs'!E5</f>
        <v>0</v>
      </c>
      <c r="G26" s="48" t="e">
        <f>F26/$F$29</f>
        <v>#DIV/0!</v>
      </c>
    </row>
    <row r="27" spans="1:7">
      <c r="A27" s="43" t="s">
        <v>16</v>
      </c>
      <c r="B27" s="58">
        <f>'County Inputs'!C10</f>
        <v>0</v>
      </c>
      <c r="C27" s="47" t="e">
        <f>B27/$B$30</f>
        <v>#DIV/0!</v>
      </c>
      <c r="D27" s="47"/>
      <c r="E27" s="43" t="s">
        <v>64</v>
      </c>
      <c r="F27" s="58"/>
      <c r="G27" s="48"/>
    </row>
    <row r="28" spans="1:7">
      <c r="A28" s="43" t="s">
        <v>18</v>
      </c>
      <c r="B28" s="58">
        <f>B30-B27-B29</f>
        <v>0</v>
      </c>
      <c r="C28" s="47" t="e">
        <f>B28/$B$30</f>
        <v>#DIV/0!</v>
      </c>
      <c r="D28" s="47"/>
      <c r="E28" s="42" t="s">
        <v>94</v>
      </c>
      <c r="F28" s="58">
        <f>F29-F26</f>
        <v>0</v>
      </c>
      <c r="G28" s="48" t="e">
        <f>F28/$F$29</f>
        <v>#DIV/0!</v>
      </c>
    </row>
    <row r="29" spans="1:7">
      <c r="A29" s="42" t="s">
        <v>41</v>
      </c>
      <c r="B29" s="58">
        <f>'County Inputs'!$F$8+SUM('County Inputs'!$F$9:$F$18)-'County Inputs'!F10</f>
        <v>0</v>
      </c>
      <c r="C29" s="47" t="e">
        <f>B29/$B$30</f>
        <v>#DIV/0!</v>
      </c>
      <c r="D29" s="57"/>
      <c r="E29" s="54" t="s">
        <v>90</v>
      </c>
      <c r="F29" s="60">
        <f>B8</f>
        <v>0</v>
      </c>
      <c r="G29" s="52" t="e">
        <f>SUM(G26:G28)</f>
        <v>#DIV/0!</v>
      </c>
    </row>
    <row r="30" spans="1:7">
      <c r="A30" s="45" t="s">
        <v>42</v>
      </c>
      <c r="B30" s="60">
        <f>'County Inputs'!$B$5-B24</f>
        <v>0</v>
      </c>
      <c r="C30" s="51" t="e">
        <f>SUM(C27:C29)</f>
        <v>#DIV/0!</v>
      </c>
      <c r="D30" s="51"/>
    </row>
    <row r="31" spans="1:7">
      <c r="C31" s="53"/>
      <c r="E31" s="61" t="s">
        <v>20</v>
      </c>
      <c r="F31" s="62">
        <f>F29+F23</f>
        <v>0</v>
      </c>
      <c r="G31" s="63"/>
    </row>
    <row r="32" spans="1:7">
      <c r="A32" s="61" t="s">
        <v>20</v>
      </c>
      <c r="B32" s="62">
        <f>B30+B24</f>
        <v>0</v>
      </c>
      <c r="C32" s="63"/>
    </row>
    <row r="33" spans="1:7" ht="15.75">
      <c r="B33" s="44"/>
      <c r="C33" s="47"/>
      <c r="E33" s="41"/>
    </row>
    <row r="34" spans="1:7">
      <c r="E34" s="45"/>
      <c r="F34" s="46"/>
    </row>
    <row r="35" spans="1:7">
      <c r="A35" s="45" t="s">
        <v>10</v>
      </c>
      <c r="B35" s="64" t="str">
        <f>'City Inputs'!B41</f>
        <v>City name 3</v>
      </c>
      <c r="E35" s="45"/>
    </row>
    <row r="36" spans="1:7">
      <c r="A36" s="45" t="s">
        <v>24</v>
      </c>
      <c r="E36" s="43"/>
      <c r="F36" s="44"/>
      <c r="G36" s="48"/>
    </row>
    <row r="37" spans="1:7">
      <c r="A37" s="43" t="s">
        <v>12</v>
      </c>
      <c r="B37" s="58">
        <f>'City Inputs'!B44</f>
        <v>0</v>
      </c>
      <c r="C37" s="47" t="e">
        <f>B37/$B$40</f>
        <v>#DIV/0!</v>
      </c>
      <c r="E37" s="43"/>
      <c r="F37" s="44"/>
      <c r="G37" s="48"/>
    </row>
    <row r="38" spans="1:7">
      <c r="A38" s="43" t="s">
        <v>14</v>
      </c>
      <c r="B38" s="58">
        <f>'City Inputs'!E43</f>
        <v>0</v>
      </c>
      <c r="C38" s="47" t="e">
        <f>B38/$B$40</f>
        <v>#DIV/0!</v>
      </c>
      <c r="F38" s="44"/>
      <c r="G38" s="48"/>
    </row>
    <row r="39" spans="1:7">
      <c r="A39" s="42" t="str">
        <f>CONCATENATE("In-commuters to jobs in ",B35)</f>
        <v>In-commuters to jobs in City name 3</v>
      </c>
      <c r="B39" s="58">
        <f>'City Inputs'!E44</f>
        <v>0</v>
      </c>
      <c r="C39" s="47" t="e">
        <f>B39/$B$40</f>
        <v>#DIV/0!</v>
      </c>
      <c r="E39" s="45"/>
      <c r="F39" s="50"/>
      <c r="G39" s="52"/>
    </row>
    <row r="40" spans="1:7">
      <c r="A40" s="45" t="s">
        <v>37</v>
      </c>
      <c r="B40" s="60">
        <f>'City Inputs'!B43</f>
        <v>0</v>
      </c>
      <c r="C40" s="51" t="e">
        <f>SUM(C37:C39)</f>
        <v>#DIV/0!</v>
      </c>
      <c r="F40" s="53"/>
    </row>
    <row r="41" spans="1:7">
      <c r="B41" s="53"/>
      <c r="C41" s="53"/>
      <c r="E41" s="45"/>
      <c r="F41" s="53"/>
    </row>
    <row r="42" spans="1:7">
      <c r="A42" s="45" t="s">
        <v>25</v>
      </c>
      <c r="B42" s="53"/>
      <c r="C42" s="53"/>
      <c r="E42" s="43"/>
      <c r="F42" s="44"/>
      <c r="G42" s="48"/>
    </row>
    <row r="43" spans="1:7">
      <c r="A43" s="43" t="s">
        <v>16</v>
      </c>
      <c r="B43" s="58">
        <f>'County Inputs'!C11</f>
        <v>0</v>
      </c>
      <c r="C43" s="47" t="e">
        <f>B43/$B$46</f>
        <v>#DIV/0!</v>
      </c>
      <c r="E43" s="43"/>
      <c r="F43" s="44"/>
      <c r="G43" s="48"/>
    </row>
    <row r="44" spans="1:7">
      <c r="A44" s="43" t="s">
        <v>18</v>
      </c>
      <c r="B44" s="58">
        <f>B46-B43-B45</f>
        <v>0</v>
      </c>
      <c r="C44" s="47" t="e">
        <f>B44/$B$46</f>
        <v>#DIV/0!</v>
      </c>
      <c r="F44" s="44"/>
      <c r="G44" s="48"/>
    </row>
    <row r="45" spans="1:7">
      <c r="A45" s="42" t="s">
        <v>40</v>
      </c>
      <c r="B45" s="58">
        <f>'County Inputs'!$F$8+SUM('County Inputs'!$F$9:$F$18)-'County Inputs'!F11</f>
        <v>0</v>
      </c>
      <c r="C45" s="47" t="e">
        <f>B45/$B$46</f>
        <v>#DIV/0!</v>
      </c>
      <c r="E45" s="54"/>
      <c r="F45" s="50"/>
      <c r="G45" s="52"/>
    </row>
    <row r="46" spans="1:7">
      <c r="A46" s="45" t="s">
        <v>42</v>
      </c>
      <c r="B46" s="60">
        <f>'County Inputs'!$B$5-B40</f>
        <v>0</v>
      </c>
      <c r="C46" s="51" t="e">
        <f>SUM(C43:C45)</f>
        <v>#DIV/0!</v>
      </c>
    </row>
    <row r="47" spans="1:7">
      <c r="C47" s="53"/>
      <c r="E47" s="55"/>
      <c r="F47" s="56"/>
    </row>
    <row r="48" spans="1:7">
      <c r="A48" s="61" t="s">
        <v>20</v>
      </c>
      <c r="B48" s="62">
        <f>B46+B40</f>
        <v>0</v>
      </c>
      <c r="C48" s="63"/>
    </row>
    <row r="51" spans="1:3">
      <c r="A51" s="45" t="s">
        <v>10</v>
      </c>
      <c r="B51" s="64" t="str">
        <f>'City Inputs'!B60</f>
        <v>City name 4</v>
      </c>
    </row>
    <row r="52" spans="1:3">
      <c r="A52" s="45" t="s">
        <v>24</v>
      </c>
    </row>
    <row r="53" spans="1:3">
      <c r="A53" s="43" t="s">
        <v>12</v>
      </c>
      <c r="B53" s="58">
        <f>'City Inputs'!B63</f>
        <v>0</v>
      </c>
      <c r="C53" s="47" t="e">
        <f>B53/$B$56</f>
        <v>#DIV/0!</v>
      </c>
    </row>
    <row r="54" spans="1:3">
      <c r="A54" s="43" t="s">
        <v>14</v>
      </c>
      <c r="B54" s="58">
        <f>'City Inputs'!E62</f>
        <v>0</v>
      </c>
      <c r="C54" s="47" t="e">
        <f>B54/$B$56</f>
        <v>#DIV/0!</v>
      </c>
    </row>
    <row r="55" spans="1:3">
      <c r="A55" s="42" t="str">
        <f>CONCATENATE("In-commuters to jobs in ",B51)</f>
        <v>In-commuters to jobs in City name 4</v>
      </c>
      <c r="B55" s="58">
        <f>'City Inputs'!E63</f>
        <v>0</v>
      </c>
      <c r="C55" s="47" t="e">
        <f>B55/$B$56</f>
        <v>#DIV/0!</v>
      </c>
    </row>
    <row r="56" spans="1:3">
      <c r="A56" s="45" t="s">
        <v>55</v>
      </c>
      <c r="B56" s="60">
        <f>'City Inputs'!B62</f>
        <v>0</v>
      </c>
      <c r="C56" s="51" t="e">
        <f>SUM(C53:C55)</f>
        <v>#DIV/0!</v>
      </c>
    </row>
    <row r="57" spans="1:3">
      <c r="B57" s="53"/>
      <c r="C57" s="53"/>
    </row>
    <row r="58" spans="1:3">
      <c r="A58" s="45" t="s">
        <v>25</v>
      </c>
      <c r="B58" s="53"/>
      <c r="C58" s="53"/>
    </row>
    <row r="59" spans="1:3">
      <c r="A59" s="43" t="s">
        <v>16</v>
      </c>
      <c r="B59" s="58">
        <f>'County Inputs'!C12</f>
        <v>0</v>
      </c>
      <c r="C59" s="47" t="e">
        <f>B59/$B$62</f>
        <v>#DIV/0!</v>
      </c>
    </row>
    <row r="60" spans="1:3">
      <c r="A60" s="43" t="s">
        <v>18</v>
      </c>
      <c r="B60" s="58">
        <f>B62-B59-B61</f>
        <v>0</v>
      </c>
      <c r="C60" s="47" t="e">
        <f>B60/$B$62</f>
        <v>#DIV/0!</v>
      </c>
    </row>
    <row r="61" spans="1:3">
      <c r="A61" s="42" t="s">
        <v>40</v>
      </c>
      <c r="B61" s="58">
        <f>'County Inputs'!$F$8+SUM('County Inputs'!$F$9:$F$18)-'County Inputs'!F12</f>
        <v>0</v>
      </c>
      <c r="C61" s="47" t="e">
        <f>B61/$B$62</f>
        <v>#DIV/0!</v>
      </c>
    </row>
    <row r="62" spans="1:3">
      <c r="A62" s="45" t="s">
        <v>42</v>
      </c>
      <c r="B62" s="60">
        <f>'County Inputs'!$B$5-B56</f>
        <v>0</v>
      </c>
      <c r="C62" s="51" t="e">
        <f>SUM(C59:C61)</f>
        <v>#DIV/0!</v>
      </c>
    </row>
    <row r="63" spans="1:3">
      <c r="C63" s="53"/>
    </row>
    <row r="64" spans="1:3">
      <c r="A64" s="61" t="s">
        <v>20</v>
      </c>
      <c r="B64" s="62">
        <f>B62+B56</f>
        <v>0</v>
      </c>
      <c r="C64" s="63"/>
    </row>
    <row r="67" spans="1:3">
      <c r="A67" s="45" t="s">
        <v>10</v>
      </c>
      <c r="B67" s="64" t="str">
        <f>'City Inputs'!B79</f>
        <v>City name 5</v>
      </c>
    </row>
    <row r="68" spans="1:3">
      <c r="A68" s="45" t="s">
        <v>24</v>
      </c>
    </row>
    <row r="69" spans="1:3">
      <c r="A69" s="43" t="s">
        <v>12</v>
      </c>
      <c r="B69" s="58">
        <f>'City Inputs'!B82</f>
        <v>0</v>
      </c>
      <c r="C69" s="47" t="e">
        <f>B69/$B$72</f>
        <v>#DIV/0!</v>
      </c>
    </row>
    <row r="70" spans="1:3">
      <c r="A70" s="43" t="s">
        <v>14</v>
      </c>
      <c r="B70" s="58">
        <f>'City Inputs'!E81</f>
        <v>0</v>
      </c>
      <c r="C70" s="47" t="e">
        <f>B70/$B$72</f>
        <v>#DIV/0!</v>
      </c>
    </row>
    <row r="71" spans="1:3">
      <c r="A71" s="42" t="str">
        <f>CONCATENATE("In-commuters to jobs in ",B67)</f>
        <v>In-commuters to jobs in City name 5</v>
      </c>
      <c r="B71" s="58">
        <f>'City Inputs'!E82</f>
        <v>0</v>
      </c>
      <c r="C71" s="47" t="e">
        <f>B71/$B$72</f>
        <v>#DIV/0!</v>
      </c>
    </row>
    <row r="72" spans="1:3">
      <c r="A72" s="45" t="s">
        <v>56</v>
      </c>
      <c r="B72" s="60">
        <f>'City Inputs'!B81</f>
        <v>0</v>
      </c>
      <c r="C72" s="51" t="e">
        <f>SUM(C69:C71)</f>
        <v>#DIV/0!</v>
      </c>
    </row>
    <row r="73" spans="1:3">
      <c r="B73" s="53"/>
      <c r="C73" s="53"/>
    </row>
    <row r="74" spans="1:3">
      <c r="A74" s="45" t="s">
        <v>25</v>
      </c>
      <c r="B74" s="53"/>
      <c r="C74" s="53"/>
    </row>
    <row r="75" spans="1:3">
      <c r="A75" s="43" t="s">
        <v>16</v>
      </c>
      <c r="B75" s="58">
        <f>'County Inputs'!C13</f>
        <v>0</v>
      </c>
      <c r="C75" s="47" t="e">
        <f>B75/$B$78</f>
        <v>#DIV/0!</v>
      </c>
    </row>
    <row r="76" spans="1:3">
      <c r="A76" s="43" t="s">
        <v>18</v>
      </c>
      <c r="B76" s="58">
        <f>B78-B75-B77</f>
        <v>0</v>
      </c>
      <c r="C76" s="47" t="e">
        <f>B76/$B$78</f>
        <v>#DIV/0!</v>
      </c>
    </row>
    <row r="77" spans="1:3">
      <c r="A77" s="42" t="s">
        <v>40</v>
      </c>
      <c r="B77" s="58">
        <f>'County Inputs'!$F$8+SUM('County Inputs'!$F$9:$F$18)-'County Inputs'!F13</f>
        <v>0</v>
      </c>
      <c r="C77" s="47" t="e">
        <f>B77/$B$78</f>
        <v>#DIV/0!</v>
      </c>
    </row>
    <row r="78" spans="1:3">
      <c r="A78" s="45" t="s">
        <v>42</v>
      </c>
      <c r="B78" s="60">
        <f>'County Inputs'!$B$5-B72</f>
        <v>0</v>
      </c>
      <c r="C78" s="51" t="e">
        <f>SUM(C75:C77)</f>
        <v>#DIV/0!</v>
      </c>
    </row>
    <row r="79" spans="1:3">
      <c r="C79" s="53"/>
    </row>
    <row r="80" spans="1:3">
      <c r="A80" s="61" t="s">
        <v>20</v>
      </c>
      <c r="B80" s="62">
        <f>B78+B72</f>
        <v>0</v>
      </c>
      <c r="C80" s="63"/>
    </row>
    <row r="83" spans="1:3">
      <c r="A83" s="45" t="s">
        <v>10</v>
      </c>
      <c r="B83" s="64" t="str">
        <f>'City Inputs'!B117</f>
        <v>City name 7</v>
      </c>
    </row>
    <row r="84" spans="1:3">
      <c r="A84" s="45" t="s">
        <v>24</v>
      </c>
    </row>
    <row r="85" spans="1:3">
      <c r="A85" s="43" t="s">
        <v>12</v>
      </c>
      <c r="B85" s="58">
        <f>'City Inputs'!B101</f>
        <v>0</v>
      </c>
      <c r="C85" s="47" t="e">
        <f>B85/$B$88</f>
        <v>#DIV/0!</v>
      </c>
    </row>
    <row r="86" spans="1:3">
      <c r="A86" s="43" t="s">
        <v>14</v>
      </c>
      <c r="B86" s="58">
        <f>'City Inputs'!E100</f>
        <v>0</v>
      </c>
      <c r="C86" s="47" t="e">
        <f>B86/$B$88</f>
        <v>#DIV/0!</v>
      </c>
    </row>
    <row r="87" spans="1:3">
      <c r="A87" s="42" t="str">
        <f>CONCATENATE("In-commuters to jobs in ",B83)</f>
        <v>In-commuters to jobs in City name 7</v>
      </c>
      <c r="B87" s="58">
        <f>'City Inputs'!E101</f>
        <v>0</v>
      </c>
      <c r="C87" s="47" t="e">
        <f>B87/$B$88</f>
        <v>#DIV/0!</v>
      </c>
    </row>
    <row r="88" spans="1:3">
      <c r="A88" s="45" t="s">
        <v>57</v>
      </c>
      <c r="B88" s="60">
        <f>'City Inputs'!B100</f>
        <v>0</v>
      </c>
      <c r="C88" s="51" t="e">
        <f>SUM(C85:C87)</f>
        <v>#DIV/0!</v>
      </c>
    </row>
    <row r="89" spans="1:3">
      <c r="B89" s="53"/>
      <c r="C89" s="53"/>
    </row>
    <row r="90" spans="1:3">
      <c r="A90" s="45" t="s">
        <v>25</v>
      </c>
      <c r="B90" s="53"/>
      <c r="C90" s="53"/>
    </row>
    <row r="91" spans="1:3">
      <c r="A91" s="43" t="s">
        <v>16</v>
      </c>
      <c r="B91" s="58">
        <f>'County Inputs'!C14</f>
        <v>0</v>
      </c>
      <c r="C91" s="47" t="e">
        <f>B91/$B$94</f>
        <v>#DIV/0!</v>
      </c>
    </row>
    <row r="92" spans="1:3">
      <c r="A92" s="43" t="s">
        <v>18</v>
      </c>
      <c r="B92" s="58">
        <f>B94-B91-B93</f>
        <v>0</v>
      </c>
      <c r="C92" s="47" t="e">
        <f>B92/$B$94</f>
        <v>#DIV/0!</v>
      </c>
    </row>
    <row r="93" spans="1:3">
      <c r="A93" s="42" t="s">
        <v>40</v>
      </c>
      <c r="B93" s="58">
        <f>'County Inputs'!$F$8+SUM('County Inputs'!$F$9:$F$18)-'County Inputs'!F14</f>
        <v>0</v>
      </c>
      <c r="C93" s="47" t="e">
        <f>B93/$B$94</f>
        <v>#DIV/0!</v>
      </c>
    </row>
    <row r="94" spans="1:3">
      <c r="A94" s="45" t="s">
        <v>42</v>
      </c>
      <c r="B94" s="60">
        <f>'County Inputs'!$B$5-B88</f>
        <v>0</v>
      </c>
      <c r="C94" s="51" t="e">
        <f>SUM(C91:C93)</f>
        <v>#DIV/0!</v>
      </c>
    </row>
    <row r="95" spans="1:3">
      <c r="C95" s="53"/>
    </row>
    <row r="96" spans="1:3">
      <c r="A96" s="61" t="s">
        <v>20</v>
      </c>
      <c r="B96" s="62">
        <f>B94+B88</f>
        <v>0</v>
      </c>
      <c r="C96" s="63"/>
    </row>
    <row r="99" spans="1:3">
      <c r="A99" s="45" t="s">
        <v>10</v>
      </c>
      <c r="B99" s="64" t="str">
        <f>'City Inputs'!B136</f>
        <v>City name 8</v>
      </c>
    </row>
    <row r="100" spans="1:3">
      <c r="A100" s="45" t="s">
        <v>24</v>
      </c>
    </row>
    <row r="101" spans="1:3">
      <c r="A101" s="43" t="s">
        <v>12</v>
      </c>
      <c r="B101" s="58">
        <f>'City Inputs'!B120</f>
        <v>0</v>
      </c>
      <c r="C101" s="47" t="e">
        <f>B101/$B$104</f>
        <v>#DIV/0!</v>
      </c>
    </row>
    <row r="102" spans="1:3">
      <c r="A102" s="43" t="s">
        <v>14</v>
      </c>
      <c r="B102" s="58">
        <f>'City Inputs'!E119</f>
        <v>0</v>
      </c>
      <c r="C102" s="47" t="e">
        <f>B102/$B$104</f>
        <v>#DIV/0!</v>
      </c>
    </row>
    <row r="103" spans="1:3">
      <c r="A103" s="42" t="str">
        <f>CONCATENATE("In-commuters to jobs in ",B99)</f>
        <v>In-commuters to jobs in City name 8</v>
      </c>
      <c r="B103" s="58">
        <f>'City Inputs'!E120</f>
        <v>0</v>
      </c>
      <c r="C103" s="47" t="e">
        <f>B103/$B$104</f>
        <v>#DIV/0!</v>
      </c>
    </row>
    <row r="104" spans="1:3">
      <c r="A104" s="45" t="s">
        <v>58</v>
      </c>
      <c r="B104" s="60">
        <f>'City Inputs'!B119</f>
        <v>0</v>
      </c>
      <c r="C104" s="51" t="e">
        <f>SUM(C101:C103)</f>
        <v>#DIV/0!</v>
      </c>
    </row>
    <row r="105" spans="1:3">
      <c r="B105" s="53"/>
      <c r="C105" s="53"/>
    </row>
    <row r="106" spans="1:3">
      <c r="A106" s="45" t="s">
        <v>25</v>
      </c>
      <c r="B106" s="53"/>
      <c r="C106" s="53"/>
    </row>
    <row r="107" spans="1:3">
      <c r="A107" s="43" t="s">
        <v>16</v>
      </c>
      <c r="B107" s="58">
        <f>'County Inputs'!C15</f>
        <v>0</v>
      </c>
      <c r="C107" s="47" t="e">
        <f>B107/$B$110</f>
        <v>#DIV/0!</v>
      </c>
    </row>
    <row r="108" spans="1:3">
      <c r="A108" s="43" t="s">
        <v>18</v>
      </c>
      <c r="B108" s="58">
        <f>B110-B107-B109</f>
        <v>0</v>
      </c>
      <c r="C108" s="47" t="e">
        <f>B108/$B$110</f>
        <v>#DIV/0!</v>
      </c>
    </row>
    <row r="109" spans="1:3">
      <c r="A109" s="42" t="s">
        <v>40</v>
      </c>
      <c r="B109" s="58">
        <f>'County Inputs'!$F$8+SUM('County Inputs'!$F$9:$F$18)-'County Inputs'!F15</f>
        <v>0</v>
      </c>
      <c r="C109" s="47" t="e">
        <f>B109/$B$110</f>
        <v>#DIV/0!</v>
      </c>
    </row>
    <row r="110" spans="1:3">
      <c r="A110" s="45" t="s">
        <v>42</v>
      </c>
      <c r="B110" s="60">
        <f>'County Inputs'!$B$5-B104</f>
        <v>0</v>
      </c>
      <c r="C110" s="51" t="e">
        <f>SUM(C107:C109)</f>
        <v>#DIV/0!</v>
      </c>
    </row>
    <row r="111" spans="1:3">
      <c r="C111" s="53"/>
    </row>
    <row r="112" spans="1:3">
      <c r="A112" s="61" t="s">
        <v>20</v>
      </c>
      <c r="B112" s="62">
        <f>B110+B104</f>
        <v>0</v>
      </c>
      <c r="C112" s="63"/>
    </row>
    <row r="115" spans="1:3">
      <c r="A115" s="45" t="s">
        <v>10</v>
      </c>
      <c r="B115" s="64" t="str">
        <f>'City Inputs'!B155</f>
        <v>City name 9</v>
      </c>
    </row>
    <row r="116" spans="1:3">
      <c r="A116" s="45" t="s">
        <v>24</v>
      </c>
    </row>
    <row r="117" spans="1:3">
      <c r="A117" s="43" t="s">
        <v>12</v>
      </c>
      <c r="B117" s="58">
        <f>'City Inputs'!B139</f>
        <v>0</v>
      </c>
      <c r="C117" s="47" t="e">
        <f>B117/$B$120</f>
        <v>#DIV/0!</v>
      </c>
    </row>
    <row r="118" spans="1:3">
      <c r="A118" s="43" t="s">
        <v>14</v>
      </c>
      <c r="B118" s="58">
        <f>'City Inputs'!E138</f>
        <v>0</v>
      </c>
      <c r="C118" s="47" t="e">
        <f t="shared" ref="C118:C119" si="0">B118/$B$120</f>
        <v>#DIV/0!</v>
      </c>
    </row>
    <row r="119" spans="1:3">
      <c r="A119" s="42" t="str">
        <f>CONCATENATE("In-commuters to jobs in ",B115)</f>
        <v>In-commuters to jobs in City name 9</v>
      </c>
      <c r="B119" s="58">
        <f>'City Inputs'!E139</f>
        <v>0</v>
      </c>
      <c r="C119" s="47" t="e">
        <f t="shared" si="0"/>
        <v>#DIV/0!</v>
      </c>
    </row>
    <row r="120" spans="1:3">
      <c r="A120" s="45" t="s">
        <v>59</v>
      </c>
      <c r="B120" s="60">
        <f>'City Inputs'!B138</f>
        <v>0</v>
      </c>
      <c r="C120" s="51" t="e">
        <f>SUM(C117:C119)</f>
        <v>#DIV/0!</v>
      </c>
    </row>
    <row r="121" spans="1:3">
      <c r="B121" s="53"/>
      <c r="C121" s="53"/>
    </row>
    <row r="122" spans="1:3">
      <c r="A122" s="45" t="s">
        <v>25</v>
      </c>
      <c r="B122" s="53"/>
      <c r="C122" s="53"/>
    </row>
    <row r="123" spans="1:3">
      <c r="A123" s="43" t="s">
        <v>16</v>
      </c>
      <c r="B123" s="58">
        <f>'County Inputs'!C16</f>
        <v>0</v>
      </c>
      <c r="C123" s="47" t="e">
        <f>B123/$B$126</f>
        <v>#DIV/0!</v>
      </c>
    </row>
    <row r="124" spans="1:3">
      <c r="A124" s="43" t="s">
        <v>18</v>
      </c>
      <c r="B124" s="58">
        <f>B126-B123-B125</f>
        <v>0</v>
      </c>
      <c r="C124" s="47" t="e">
        <f t="shared" ref="C124:C125" si="1">B124/$B$126</f>
        <v>#DIV/0!</v>
      </c>
    </row>
    <row r="125" spans="1:3">
      <c r="A125" s="42" t="s">
        <v>40</v>
      </c>
      <c r="B125" s="58">
        <f>'County Inputs'!$F$8+SUM('County Inputs'!$F$9:$F$18)-'County Inputs'!F16</f>
        <v>0</v>
      </c>
      <c r="C125" s="47" t="e">
        <f t="shared" si="1"/>
        <v>#DIV/0!</v>
      </c>
    </row>
    <row r="126" spans="1:3">
      <c r="A126" s="45" t="s">
        <v>42</v>
      </c>
      <c r="B126" s="60">
        <f>'County Inputs'!$B$5-B120</f>
        <v>0</v>
      </c>
      <c r="C126" s="51" t="e">
        <f>SUM(C123:C125)</f>
        <v>#DIV/0!</v>
      </c>
    </row>
    <row r="127" spans="1:3">
      <c r="C127" s="53"/>
    </row>
    <row r="128" spans="1:3">
      <c r="A128" s="61" t="s">
        <v>20</v>
      </c>
      <c r="B128" s="62">
        <f>B126+B120</f>
        <v>0</v>
      </c>
      <c r="C128" s="63"/>
    </row>
    <row r="131" spans="1:3">
      <c r="A131" s="45" t="s">
        <v>10</v>
      </c>
      <c r="B131" s="64" t="str">
        <f>'City Inputs'!B174</f>
        <v>City name 10</v>
      </c>
    </row>
    <row r="132" spans="1:3">
      <c r="A132" s="45" t="s">
        <v>24</v>
      </c>
    </row>
    <row r="133" spans="1:3">
      <c r="A133" s="43" t="s">
        <v>12</v>
      </c>
      <c r="B133" s="58">
        <f>'City Inputs'!B158</f>
        <v>0</v>
      </c>
      <c r="C133" s="47" t="e">
        <f>B133/$B$136</f>
        <v>#DIV/0!</v>
      </c>
    </row>
    <row r="134" spans="1:3">
      <c r="A134" s="43" t="s">
        <v>14</v>
      </c>
      <c r="B134" s="58">
        <f>'City Inputs'!E157</f>
        <v>0</v>
      </c>
      <c r="C134" s="47" t="e">
        <f t="shared" ref="C134:C135" si="2">B134/$B$136</f>
        <v>#DIV/0!</v>
      </c>
    </row>
    <row r="135" spans="1:3">
      <c r="A135" s="42" t="str">
        <f>CONCATENATE("In-commuters to jobs in ",B131)</f>
        <v>In-commuters to jobs in City name 10</v>
      </c>
      <c r="B135" s="58">
        <f>'City Inputs'!E158</f>
        <v>0</v>
      </c>
      <c r="C135" s="47" t="e">
        <f t="shared" si="2"/>
        <v>#DIV/0!</v>
      </c>
    </row>
    <row r="136" spans="1:3">
      <c r="A136" s="45" t="s">
        <v>60</v>
      </c>
      <c r="B136" s="60">
        <f>'City Inputs'!B157</f>
        <v>0</v>
      </c>
      <c r="C136" s="51" t="e">
        <f>SUM(C133:C135)</f>
        <v>#DIV/0!</v>
      </c>
    </row>
    <row r="137" spans="1:3">
      <c r="B137" s="53"/>
      <c r="C137" s="53"/>
    </row>
    <row r="138" spans="1:3">
      <c r="A138" s="45" t="s">
        <v>25</v>
      </c>
      <c r="B138" s="53"/>
      <c r="C138" s="53"/>
    </row>
    <row r="139" spans="1:3">
      <c r="A139" s="43" t="s">
        <v>16</v>
      </c>
      <c r="B139" s="58">
        <f>'County Inputs'!C17</f>
        <v>0</v>
      </c>
      <c r="C139" s="47" t="e">
        <f>B139/$B$142</f>
        <v>#DIV/0!</v>
      </c>
    </row>
    <row r="140" spans="1:3">
      <c r="A140" s="43" t="s">
        <v>18</v>
      </c>
      <c r="B140" s="58">
        <f>B142-B139-B141</f>
        <v>0</v>
      </c>
      <c r="C140" s="47" t="e">
        <f t="shared" ref="C140:C141" si="3">B140/$B$142</f>
        <v>#DIV/0!</v>
      </c>
    </row>
    <row r="141" spans="1:3">
      <c r="A141" s="42" t="s">
        <v>40</v>
      </c>
      <c r="B141" s="58">
        <f>'County Inputs'!$F$8+SUM('County Inputs'!$F$9:$F$18)-'County Inputs'!F17</f>
        <v>0</v>
      </c>
      <c r="C141" s="47" t="e">
        <f t="shared" si="3"/>
        <v>#DIV/0!</v>
      </c>
    </row>
    <row r="142" spans="1:3">
      <c r="A142" s="45" t="s">
        <v>42</v>
      </c>
      <c r="B142" s="60">
        <f>'County Inputs'!$B$5-B136</f>
        <v>0</v>
      </c>
      <c r="C142" s="51" t="e">
        <f>SUM(C139:C141)</f>
        <v>#DIV/0!</v>
      </c>
    </row>
    <row r="143" spans="1:3">
      <c r="C143" s="53"/>
    </row>
    <row r="144" spans="1:3">
      <c r="A144" s="61" t="s">
        <v>20</v>
      </c>
      <c r="B144" s="62">
        <f>B142+B136</f>
        <v>0</v>
      </c>
      <c r="C144" s="63"/>
    </row>
  </sheetData>
  <sheetProtection password="FC6B" sheet="1" objects="1" scenarios="1" selectLockedCells="1" selectUnlockedCells="1"/>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City Inputs</vt:lpstr>
      <vt:lpstr>County Inputs</vt:lpstr>
      <vt:lpstr>Final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Lann, Robert</dc:creator>
  <cp:lastModifiedBy>Robert Lann</cp:lastModifiedBy>
  <dcterms:created xsi:type="dcterms:W3CDTF">2011-08-03T18:55:44Z</dcterms:created>
  <dcterms:modified xsi:type="dcterms:W3CDTF">2011-12-07T17:23:20Z</dcterms:modified>
</cp:coreProperties>
</file>